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firstSheet="1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'auta'!$A$1:$Z$39</definedName>
    <definedName name="_xlnm.Print_Area" localSheetId="1">'budynki'!$A$1:$Z$30</definedName>
    <definedName name="_xlnm.Print_Area" localSheetId="2">'elektronika '!$A$1:$D$233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<sst xmlns="http://schemas.openxmlformats.org/spreadsheetml/2006/main" count="1125" uniqueCount="614">
  <si>
    <t>RAZEM</t>
  </si>
  <si>
    <t>Informacje o szkodach w ostatnich 3 latach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</si>
  <si>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</si>
  <si>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</si>
  <si>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</si>
  <si>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</si>
  <si>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</si>
  <si>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</si>
  <si>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</si>
  <si>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</si>
  <si>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</si>
  <si>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</si>
  <si>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</si>
  <si>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</si>
  <si>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</si>
  <si>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</si>
  <si>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</si>
  <si>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</si>
  <si>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</si>
  <si>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</si>
  <si>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</si>
  <si>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</si>
  <si>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</si>
  <si>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</si>
  <si>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</si>
  <si>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</si>
  <si>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</si>
  <si>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</si>
  <si>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</si>
  <si>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</si>
  <si>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</si>
  <si>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</si>
  <si>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</si>
  <si>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</si>
  <si>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</si>
  <si>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</si>
  <si>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</si>
  <si>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</si>
  <si>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</si>
  <si>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</si>
  <si>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Tabela nr 8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</si>
  <si>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</si>
  <si>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</si>
  <si>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</si>
  <si>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</si>
  <si>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</si>
  <si>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</si>
  <si>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</si>
  <si>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</si>
  <si>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</si>
  <si>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</si>
  <si>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</si>
  <si>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</si>
  <si>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</si>
  <si>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</si>
  <si>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</si>
  <si>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</si>
  <si>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</si>
  <si>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</si>
  <si>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</si>
  <si>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</si>
  <si>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</si>
  <si>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</si>
  <si>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</si>
  <si>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</si>
  <si>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</si>
  <si>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</si>
  <si>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</si>
  <si>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</si>
  <si>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</si>
  <si>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</si>
  <si>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</si>
  <si>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</si>
  <si>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</si>
  <si>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</si>
  <si>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</si>
  <si>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</si>
  <si>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</si>
  <si>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t>Starostwo Powiatowe</t>
  </si>
  <si>
    <t>876-20-06-399</t>
  </si>
  <si>
    <t>8411Z</t>
  </si>
  <si>
    <t>administracja publiczna</t>
  </si>
  <si>
    <t xml:space="preserve">Powiatowy Inspektorat Nadzoru Budowlanego </t>
  </si>
  <si>
    <t>876-20-13-287</t>
  </si>
  <si>
    <t>8413Z</t>
  </si>
  <si>
    <t>administracja publiczna-działalność kontrolna</t>
  </si>
  <si>
    <t xml:space="preserve">Powiatowe Centrum Pomocy Rodzinie </t>
  </si>
  <si>
    <t>876-20-24-925</t>
  </si>
  <si>
    <t>8899Z</t>
  </si>
  <si>
    <t>pomoc społeczna</t>
  </si>
  <si>
    <t>Placówka Opiekuńczo-Wychowawcza w Wydrznie</t>
  </si>
  <si>
    <t>876-17-42-363</t>
  </si>
  <si>
    <t>000216964</t>
  </si>
  <si>
    <t>8790Z</t>
  </si>
  <si>
    <t>opiekuńczo-wychowawcza</t>
  </si>
  <si>
    <t>Powiatowy Zarząd Dróg</t>
  </si>
  <si>
    <t>876-20-23-647</t>
  </si>
  <si>
    <t>871132750</t>
  </si>
  <si>
    <t>administracja dróg</t>
  </si>
  <si>
    <t>Zespół Szkół Ponadgimnazjalnych w Łasinie</t>
  </si>
  <si>
    <t>876-193-27-38</t>
  </si>
  <si>
    <t>000213983</t>
  </si>
  <si>
    <t>8560Z</t>
  </si>
  <si>
    <t>edukacja</t>
  </si>
  <si>
    <t>Placówka Opiekuńczo-Wychowawcza Białochowo</t>
  </si>
  <si>
    <t>876-17-78-054</t>
  </si>
  <si>
    <t>871553575</t>
  </si>
  <si>
    <t>Tabela nr 1 - Informacje ogólne do oceny ryzyka w Powiecie Grudziądzkim</t>
  </si>
  <si>
    <t>1. Starostwo Powiatowe</t>
  </si>
  <si>
    <t>Budynek biurowy</t>
  </si>
  <si>
    <t>TAK</t>
  </si>
  <si>
    <t>NIE</t>
  </si>
  <si>
    <t xml:space="preserve">budynek mieszkalny </t>
  </si>
  <si>
    <t>czy budynek jest przeznaczony do rozbiórki? (TAK/NIE)</t>
  </si>
  <si>
    <t>gaśnice na korytarzach i w pokojach (21 sztuk),na korytarzach 3 hydranty, kraty w oknach w piwnicy i na parterze, kraty wewnątrz budynku na korytarzach, alarm przeciwkradzieżowy w pomieszczeniach                ( Wydział Komunikacji pokój 3,4,5 ), alarm przeciwpożarowy (piwnica,parter) sygnalizacja dźwiękowa, dozór pracowniczy + całodobowe monitorowanie obiektu wewnątrz i zewnątrz za pośrednictwem zainstalowanego systemu powiadamiania</t>
  </si>
  <si>
    <t>ul. Małomłyńska 1</t>
  </si>
  <si>
    <t>żelbetowo-murowane (cegła)</t>
  </si>
  <si>
    <t>część-z cegły,część-gęstożebrowo-żelbetowa,część-żelbetowo-monolityczna</t>
  </si>
  <si>
    <t>wielospadowy, konstrukcja-drewniana,pokrycie-dachówka zakładkowa ceramiczna</t>
  </si>
  <si>
    <t>Gruta 1</t>
  </si>
  <si>
    <t>dobry</t>
  </si>
  <si>
    <t>bardzo dobry</t>
  </si>
  <si>
    <t>wodno-kanalizacyjna-dostateczny   centralnego-ogrzewania - dobry</t>
  </si>
  <si>
    <t>stolarka okienna-dobry,               stolarka drzwiowa-dostateczny</t>
  </si>
  <si>
    <t>nie dotyczy</t>
  </si>
  <si>
    <t>powierzchnia użytkowa (w m²) (3)</t>
  </si>
  <si>
    <t>Skoda</t>
  </si>
  <si>
    <t>Octavia II Combi Ambiente</t>
  </si>
  <si>
    <t>TMBHJ61Z4B2143458</t>
  </si>
  <si>
    <t>CG63333</t>
  </si>
  <si>
    <t>osobowy</t>
  </si>
  <si>
    <t>Opel</t>
  </si>
  <si>
    <t>T98                Astra-G-CC</t>
  </si>
  <si>
    <t>CG96476</t>
  </si>
  <si>
    <t>11.07.2011</t>
  </si>
  <si>
    <t>05.07.2020</t>
  </si>
  <si>
    <t>23.08.2008</t>
  </si>
  <si>
    <t>22.10.2019</t>
  </si>
  <si>
    <t>179.000</t>
  </si>
  <si>
    <t>Immobiliser, Autoalarm ze zdalnie sterowanym centralnym zamkiem,</t>
  </si>
  <si>
    <t>105.100</t>
  </si>
  <si>
    <t xml:space="preserve">Immobiliser, Autoalarm </t>
  </si>
  <si>
    <t>Powiatowy Magazyn Obrony Cywilnej                                         86-300 Grudziądz                                                           ul.Paderewskiego 233 (umowa użyczenia)</t>
  </si>
  <si>
    <t>gaśnice szt.1, drzwi metalowe, 2 kłódki,monitoring terenu</t>
  </si>
  <si>
    <t>Serwer HP DL380G6 +dyski twarde HP (modernizacja)</t>
  </si>
  <si>
    <t>2010/2015/2016</t>
  </si>
  <si>
    <t>Komputer DELL Vostro 3800</t>
  </si>
  <si>
    <t>Stacja robocza DELL Precision T1700</t>
  </si>
  <si>
    <t>Stacja robocza FUJITSU Esprimo P420+Windows 7 Pro/10 Pro</t>
  </si>
  <si>
    <t>Komputer Asus A6410+Windows Pro</t>
  </si>
  <si>
    <t>Stacja robocza HP Z230 i7-4790</t>
  </si>
  <si>
    <t>Komputer 700-22ISH</t>
  </si>
  <si>
    <t>Komputer Fujitsu</t>
  </si>
  <si>
    <t xml:space="preserve">Komputer DELL </t>
  </si>
  <si>
    <t>Komputer DELL</t>
  </si>
  <si>
    <t>Monitor LCD BenQ GL2450</t>
  </si>
  <si>
    <t>Monitor LG LED24</t>
  </si>
  <si>
    <t>Monitor LCD/LED 20 DELL</t>
  </si>
  <si>
    <t>Monitor LCD Philips</t>
  </si>
  <si>
    <t>Monitor Samsung</t>
  </si>
  <si>
    <t>Monitor liyama E248HD</t>
  </si>
  <si>
    <t>Urządzenie do archiwizacji QNAP PRO PLUS+dyski twarde s-ATA WD Red (modernizacja)</t>
  </si>
  <si>
    <t>2010/2015</t>
  </si>
  <si>
    <t>Urządzenie wielofunkcyjne HP Laser JetPro M521 dn</t>
  </si>
  <si>
    <t>Zasilacz bezprzewodowy APC BACK UPS CS 325 VA</t>
  </si>
  <si>
    <t>UPS APC Back 650VA</t>
  </si>
  <si>
    <t>ACJ UPS AJE-500VA</t>
  </si>
  <si>
    <t>UPS Lester MD-525</t>
  </si>
  <si>
    <t>Skaner z podajnikiem dokumentów SOHO</t>
  </si>
  <si>
    <t>Skaner płaski A4 Canon LiDE 220</t>
  </si>
  <si>
    <t>Skaner Canon LiDE 120</t>
  </si>
  <si>
    <t>Router Forti Gate-60D+konfiguracja sieci VPN</t>
  </si>
  <si>
    <t>Drukarka HP LaserJet Enterprise</t>
  </si>
  <si>
    <t>Drukarka HP LJ P1102</t>
  </si>
  <si>
    <t>Urządzenie wielofunkcyjne Laser JET</t>
  </si>
  <si>
    <t>HP Drukarka PageWide</t>
  </si>
  <si>
    <t>HP Urządzenie wielofunkcyjne LaserJET</t>
  </si>
  <si>
    <t>Urządzenie wielofunkcyjne HP LJ Pro M426</t>
  </si>
  <si>
    <t>Drukarka przenośna HP OfficeJet 202</t>
  </si>
  <si>
    <t>Drukarka HP Laser Pro M426</t>
  </si>
  <si>
    <t>Drukarka HP Laser Jet Pro 200</t>
  </si>
  <si>
    <t>Drukarka HP LJ Pro 200</t>
  </si>
  <si>
    <t>Drukarka wielkoformatowa</t>
  </si>
  <si>
    <t>Serwer typ D Power Edge T710+szafa serwerowa+rozszerzenie gwarancji+licencje dostępowe Windows Server 2008-2012</t>
  </si>
  <si>
    <t>2015/2016</t>
  </si>
  <si>
    <t>Serwer FUJITSU  RX2540 M4</t>
  </si>
  <si>
    <t>Dysk twardy ADATA 2 TB zewnętrzny</t>
  </si>
  <si>
    <t>Dysk twardy ADATA 1 TB zewnętrzny</t>
  </si>
  <si>
    <t>Dysk twardy zewnętrzny WD 2 TB</t>
  </si>
  <si>
    <t>Dysk HDD WD 2TB zewnętrzny</t>
  </si>
  <si>
    <t>Dysk HDD HP300GB SAS</t>
  </si>
  <si>
    <t>Dysk Dell Hard Drive 1 TB zew.</t>
  </si>
  <si>
    <t>Dysk HP 2,5 RDX 1TB zew.</t>
  </si>
  <si>
    <t>Maxtor M3 2TB zew.</t>
  </si>
  <si>
    <t>Koncentrator TP-Link 16p TL-SG 1016D</t>
  </si>
  <si>
    <t>Telewizor SONY LD</t>
  </si>
  <si>
    <t>Notebook DELL Latitude 3550</t>
  </si>
  <si>
    <t>Notebook TOSHIBA INTEL 4 GB</t>
  </si>
  <si>
    <t>Notebook HP Probook 470i7-5500U</t>
  </si>
  <si>
    <t>Notebook Asus</t>
  </si>
  <si>
    <t>Notebook LENOWO</t>
  </si>
  <si>
    <t>Notebook IdeaPad</t>
  </si>
  <si>
    <t>Notebook Fujitsu</t>
  </si>
  <si>
    <t>Notebook Lenovo 100</t>
  </si>
  <si>
    <t>Laptop DELL V5568</t>
  </si>
  <si>
    <t>Laptop DELL VOSTRO</t>
  </si>
  <si>
    <t>Notebook Lenovo</t>
  </si>
  <si>
    <t>Tablet Lenovo S8-50L+STOCKMobile Standard</t>
  </si>
  <si>
    <t>Skaner kodów kreskowych bluetooth GS-M300BT LD</t>
  </si>
  <si>
    <t xml:space="preserve">Drukarka etykiet Brother PT-P700+oprzyrządowanie </t>
  </si>
  <si>
    <t>Tablet 10 cali</t>
  </si>
  <si>
    <t xml:space="preserve">2. Powiatowi Inspektorat Nadzoru Budowlanego </t>
  </si>
  <si>
    <t>Serwer TX 13110 M1</t>
  </si>
  <si>
    <t xml:space="preserve">WD My Cloud </t>
  </si>
  <si>
    <t>Drukarka Brother</t>
  </si>
  <si>
    <t>UPS Lestar</t>
  </si>
  <si>
    <t>Zestaw komputerowy</t>
  </si>
  <si>
    <t>Koncentrator TP-Link</t>
  </si>
  <si>
    <t>Zasilacz awaryjny UPS</t>
  </si>
  <si>
    <t>Telefax Panasonic</t>
  </si>
  <si>
    <t>Laptop Lenovo</t>
  </si>
  <si>
    <t xml:space="preserve">Dysk zewnętrzny </t>
  </si>
  <si>
    <t>Samsung Galaxy J5</t>
  </si>
  <si>
    <t>Aparat Nikon</t>
  </si>
  <si>
    <t>Bosch Dalmierz Zamo</t>
  </si>
  <si>
    <t xml:space="preserve">Detektor gazu </t>
  </si>
  <si>
    <t>Detektor nieszczelności</t>
  </si>
  <si>
    <t>Huawei Y5 2018 Ds</t>
  </si>
  <si>
    <t>Poziomica elektroniczna</t>
  </si>
  <si>
    <t xml:space="preserve">Skoda </t>
  </si>
  <si>
    <t>NH Rapid</t>
  </si>
  <si>
    <t>TMBER6NHXK4041180</t>
  </si>
  <si>
    <t>CG 3756A</t>
  </si>
  <si>
    <t>2. Powiatowy Inspektorat Nadzoru Budowlanego</t>
  </si>
  <si>
    <t xml:space="preserve">autoalarm </t>
  </si>
  <si>
    <t>budynek Starostwa</t>
  </si>
  <si>
    <t>3. Powiatowe Centrum Pomocy Rodzinie</t>
  </si>
  <si>
    <t>Urządzenie wielofunkcyjne Ricoh SP 211s</t>
  </si>
  <si>
    <t>Urządzenie wielofunkcyjne Brother DCP-L5500DN</t>
  </si>
  <si>
    <t>Drukarka Lexmark MS312dn</t>
  </si>
  <si>
    <t>Komputer stacjonarny HP Inc. 280 MT</t>
  </si>
  <si>
    <t>Monitor AOC 19'' I960SRDA</t>
  </si>
  <si>
    <t>Komputer Prime G4400</t>
  </si>
  <si>
    <t>Urządzenie wielofunkcyjne Brother</t>
  </si>
  <si>
    <t>Laptop Toshiba</t>
  </si>
  <si>
    <t>Klawiatura standardowa 4world USB czarna</t>
  </si>
  <si>
    <t>Mysz komputerowa EVERET SM-163B1200DPI 1,8m</t>
  </si>
  <si>
    <t>Zewnętrzny dysk 1TB USB 3.0</t>
  </si>
  <si>
    <t>Tracer Showmen 400</t>
  </si>
  <si>
    <t>Aparat cyfrowy SONY DSC H400</t>
  </si>
  <si>
    <t>Telefon Panasonic KX-TG2511PDM</t>
  </si>
  <si>
    <t>TMBEC25J3E3019271</t>
  </si>
  <si>
    <t>CG 73116</t>
  </si>
  <si>
    <t>27.08.2013</t>
  </si>
  <si>
    <t>27.08.2020</t>
  </si>
  <si>
    <t>530 kg</t>
  </si>
  <si>
    <t>immobiliser, zamek centralny</t>
  </si>
  <si>
    <t>2. Placówka Opiekuńczo - Wychowawcza w Wydrznie</t>
  </si>
  <si>
    <t>4. Placówka Opiekuńczo - Wychowawcza w Wydrznie</t>
  </si>
  <si>
    <t>Budynek mieszkalny</t>
  </si>
  <si>
    <t>mieszkania</t>
  </si>
  <si>
    <t>Budynek gospodarczy</t>
  </si>
  <si>
    <t>garaż</t>
  </si>
  <si>
    <t>4 gaśnice śniegowe, 5 gaśnic proszkowych, 4 hydranty, zabezpieczenie klatek schodowych przed zadymieniem, czujniki-sygnał alarmowy przekazywany jest lokalnie na terenie budynku. Kraty na oknach - parter, do budynkuprowadzą 4 drzwi, w kotłowni dwa zamki rolkowe, pozostałe trzy zamki wpuszczane z wkładką patentową, dozór całodobowy pracowniczy.</t>
  </si>
  <si>
    <t>Wydrzno 13, 86-320 Łasin</t>
  </si>
  <si>
    <t>cegła</t>
  </si>
  <si>
    <t>Nad piwnicą strop ceramiczny, nad kondygnacjami stropy drewniane</t>
  </si>
  <si>
    <t>konstrukcja zelbetowa, pokrycie z papy termozgrzewalnej</t>
  </si>
  <si>
    <t>2009 r.-zabudowa klatek schodowych,montaż okien, drzwi i urządzeń oddymniających-62 234,00  2010 r.- osuszanie budynku- 335834,24; 2011 r. - remont dachu -69785,00; 2012 r. - termomodernizacja II piętra i malowanie budynku-83 008,66; 2013 r. - wykonanie wentylacji w pomieszczeniach I i II piętrze -          48 581,22: ;2015 r.-wykonanie wentylacji w pomieszczeniach na parterze budynku.</t>
  </si>
  <si>
    <t>informacja o przeprowadzonych remontach i modernizacji budynków starszych niż 50 lat (data remontu, czego dotyczył remont, wielkość poniesionych nakładów na remont)</t>
  </si>
  <si>
    <t>Komputer Intel Core i 34170</t>
  </si>
  <si>
    <t>Urządzenie wielofunkcyjne Brother DCP-J106</t>
  </si>
  <si>
    <t>VF77N9HXCAJ812579</t>
  </si>
  <si>
    <t>CGR06KN</t>
  </si>
  <si>
    <t>ciężarowy</t>
  </si>
  <si>
    <t>19.11.2010</t>
  </si>
  <si>
    <t>18.11.2019</t>
  </si>
  <si>
    <t>731 kg</t>
  </si>
  <si>
    <t>Centralny zamek, autoalarm</t>
  </si>
  <si>
    <t>Vivaro</t>
  </si>
  <si>
    <t>WOLF7BCD66Y717668</t>
  </si>
  <si>
    <t>CGR82AP</t>
  </si>
  <si>
    <t>cięzarowy</t>
  </si>
  <si>
    <t>09.11.2006</t>
  </si>
  <si>
    <t>08.11.2019</t>
  </si>
  <si>
    <t>1182 kg</t>
  </si>
  <si>
    <t>TOU008P</t>
  </si>
  <si>
    <t>przyczepa do ciągnika</t>
  </si>
  <si>
    <t>Ursus</t>
  </si>
  <si>
    <t>C-330</t>
  </si>
  <si>
    <t>TOA221P</t>
  </si>
  <si>
    <t>ciągnik</t>
  </si>
  <si>
    <t>3. Powiatowy Zarząd Dróg</t>
  </si>
  <si>
    <t>BUDYNEK ADMINISTRACYJNY</t>
  </si>
  <si>
    <t>BUDYNEK MAGAZYNOWY (7-9)</t>
  </si>
  <si>
    <t>GARAŻE (1-6)</t>
  </si>
  <si>
    <t>BUDYNEK SOCJALNY</t>
  </si>
  <si>
    <t>ochrona elektroniczna przez firmę ochroniarską</t>
  </si>
  <si>
    <t>Grudziądz, ul. Paderewskiego 233</t>
  </si>
  <si>
    <t>betonowy</t>
  </si>
  <si>
    <t>papa</t>
  </si>
  <si>
    <t>nie</t>
  </si>
  <si>
    <t>4. Powiatowy Zarząd Dróg</t>
  </si>
  <si>
    <t>5. Powiatowy Zarząd Dróg</t>
  </si>
  <si>
    <t>Komputer INTEL  54460</t>
  </si>
  <si>
    <t>Komputer Fujitsu Siemens D556</t>
  </si>
  <si>
    <t>Notebook Lenovo 17</t>
  </si>
  <si>
    <t>C-382</t>
  </si>
  <si>
    <t>UUJ08241212160172</t>
  </si>
  <si>
    <t>CG 3466P</t>
  </si>
  <si>
    <t>ciągnik rolniczy</t>
  </si>
  <si>
    <t>19.12.2016</t>
  </si>
  <si>
    <t>POM GUZMET</t>
  </si>
  <si>
    <t>T070</t>
  </si>
  <si>
    <t>CG 10252</t>
  </si>
  <si>
    <t>przyczepa</t>
  </si>
  <si>
    <t>-</t>
  </si>
  <si>
    <t>4500 kg</t>
  </si>
  <si>
    <t>Rębak</t>
  </si>
  <si>
    <t>EKOMA TYP 180</t>
  </si>
  <si>
    <t>PL1011003D</t>
  </si>
  <si>
    <t>CG 0384P</t>
  </si>
  <si>
    <t>rozdrabniacz gałęzi (specjalny)</t>
  </si>
  <si>
    <t>VW Pick-UP</t>
  </si>
  <si>
    <t>Pick-up TDI</t>
  </si>
  <si>
    <t>WV1ZZZ7JZ5X008412</t>
  </si>
  <si>
    <t>CG 51577</t>
  </si>
  <si>
    <t xml:space="preserve">CITROEN </t>
  </si>
  <si>
    <t>JUMPY</t>
  </si>
  <si>
    <t>VF7XTAHZ8EZ040735</t>
  </si>
  <si>
    <t>CG 79828</t>
  </si>
  <si>
    <t>12.12.2014</t>
  </si>
  <si>
    <t>TEMA</t>
  </si>
  <si>
    <t>SWH2360S0FB048451</t>
  </si>
  <si>
    <t>CG 3288P</t>
  </si>
  <si>
    <t>TD 5050</t>
  </si>
  <si>
    <t>ZCJN09042</t>
  </si>
  <si>
    <t>CG 108C</t>
  </si>
  <si>
    <t>19.07.2012</t>
  </si>
  <si>
    <t>DBM 6001</t>
  </si>
  <si>
    <t>D06121301</t>
  </si>
  <si>
    <t>CG 2335P</t>
  </si>
  <si>
    <t>6000 kg</t>
  </si>
  <si>
    <t>C-ELYSSE</t>
  </si>
  <si>
    <t>VF7DDNFP6JJ633963</t>
  </si>
  <si>
    <t>CG99406</t>
  </si>
  <si>
    <t>31.07.2018</t>
  </si>
  <si>
    <t>451 kg</t>
  </si>
  <si>
    <t>JUMPER</t>
  </si>
  <si>
    <t>VF7YD3MHU12J43569</t>
  </si>
  <si>
    <t>CG1572A</t>
  </si>
  <si>
    <t>14.12.2018</t>
  </si>
  <si>
    <t>4. Zespół Szkół Ponadgimnazjalnych</t>
  </si>
  <si>
    <t>Magazyn gospodarczy</t>
  </si>
  <si>
    <t>magazyn</t>
  </si>
  <si>
    <t>Szopa na maszyny</t>
  </si>
  <si>
    <t>Budynek przy ulicy M. Skłodowskiej-Curie 14</t>
  </si>
  <si>
    <t>oświata i stacja kontrolii pojazdów</t>
  </si>
  <si>
    <t>Hala na pojazdy</t>
  </si>
  <si>
    <t>oświata i stacja kontroli pojazdów</t>
  </si>
  <si>
    <t>Budynek przy ulicy Odrodzenia Polski 3</t>
  </si>
  <si>
    <t>oświata</t>
  </si>
  <si>
    <t>gaśnice, hydranty, dozór firmy ochroniarskiej Konsalnet</t>
  </si>
  <si>
    <t>Łasin, ul. M. Skłodowskiej - Curie 14</t>
  </si>
  <si>
    <t>gaśnice, czujniki i urządzenia alarmowe, kraty w oknach, hydranty, dozór firmy ochroniarskiej Konsalnet, telewizja przemysłowa</t>
  </si>
  <si>
    <t>gaśnice, dozór firmy ochroniarskiej Konsalnet</t>
  </si>
  <si>
    <t>gasnice, hydranty, czujniki i narzędzia alarmowe, kraty w oknach, sygnalizacja dźwiękowa, dozór firmy ochroniarskiej Konsalnet</t>
  </si>
  <si>
    <t>Łasin, ul. Odrodzenia Polski 3</t>
  </si>
  <si>
    <t>Termomodernizacja budynku w 2010 r. 813 930,13 zł</t>
  </si>
  <si>
    <t>jedna część budynku dwie kondygnacje, druga część jedna kondygnacja</t>
  </si>
  <si>
    <t>Remont hali w 2002 r. 6 148,41 zł</t>
  </si>
  <si>
    <t>Wymiana okien, ocieplenie stropodachu 2000-2002 r. 277 198,00 zł, budowa kotłowni gazowej 2003 r. 256 800,00 zł, termomodernizacja budynku szkolnego wraz z salą gimnastyczną i łącznikiem 2003-2004 r. 339 655,30 zł, wymiana źródła ciepła na kotły gazowe 23 302,54 zł, odwodnienie fundamentów, drenaż opaskowy 2004-2005 r. 198 972,04 zł, wyłożenie kostki betonowej wokół budynku 2006 r. 8 442,40zł, remont pokrycia dachowego 2008 r. 52 927,78 zł, budowa wyjścia ewakuacyjnego z sali gimnastycznej 2011 r. 23 898,89 zl montaż oświetlenia awaryjnego oraz czujek dymowych w piwnicy 2012 r. 3 668,25 zł.</t>
  </si>
  <si>
    <t>tak</t>
  </si>
  <si>
    <t>5. Zespół Szkół Ponadgimnazjalnych</t>
  </si>
  <si>
    <t>6.  Zespół Szkół Ponadgimnazjalnych</t>
  </si>
  <si>
    <t>Tester TUZ-1/L Urządzenie do kontroli amortyzatorów w pojazdach o DMC do 3,5 t</t>
  </si>
  <si>
    <t>Szafka sterownicza z CJS TUZ-1/L</t>
  </si>
  <si>
    <t>Przyrząd do pomiaru złącza pojazd-przyczepa DZP-1b</t>
  </si>
  <si>
    <t>Urządzenie wielofunkcyjne HP M280 nw</t>
  </si>
  <si>
    <t>Projektor Benq MS527</t>
  </si>
  <si>
    <t>Tablica kopiująca Plus N-20S</t>
  </si>
  <si>
    <t>Przenośny komputer HP 250 G6 15.6</t>
  </si>
  <si>
    <t>Przenośny komputer HP PentN5000 250 G6 15 sztuk</t>
  </si>
  <si>
    <t>Tablet Samsung T510 15 sztuk</t>
  </si>
  <si>
    <t>Wizualizer cyfrowy Aver F50-8M</t>
  </si>
  <si>
    <t>Ekran MC-592 100</t>
  </si>
  <si>
    <t>URSUS</t>
  </si>
  <si>
    <t>C 360</t>
  </si>
  <si>
    <t>TOB 129K</t>
  </si>
  <si>
    <t>CHEVROLET</t>
  </si>
  <si>
    <t>AVEO</t>
  </si>
  <si>
    <t>KL1SF48515B280996</t>
  </si>
  <si>
    <t>CGRT671</t>
  </si>
  <si>
    <t>AUTOSAN</t>
  </si>
  <si>
    <t>D-35M</t>
  </si>
  <si>
    <t>przyczepa ciężarowa</t>
  </si>
  <si>
    <t>SANOK</t>
  </si>
  <si>
    <t>YO1500556</t>
  </si>
  <si>
    <t>TUR4658</t>
  </si>
  <si>
    <t>TOYOTA</t>
  </si>
  <si>
    <t>YARIS</t>
  </si>
  <si>
    <t>VNKKH98310A138457</t>
  </si>
  <si>
    <t>CGR52JV</t>
  </si>
  <si>
    <t>23.07.2010</t>
  </si>
  <si>
    <t>FIAT</t>
  </si>
  <si>
    <t>UNO</t>
  </si>
  <si>
    <t>ZFA1466A0000040527</t>
  </si>
  <si>
    <t>TUF1309</t>
  </si>
  <si>
    <t>PANDA</t>
  </si>
  <si>
    <t>ZFA16900000304140</t>
  </si>
  <si>
    <t>CGR08195</t>
  </si>
  <si>
    <t>5. Placówka Opiekuńczo-Wychowawcza Białochowo</t>
  </si>
  <si>
    <t>7. Placówka Opiekuńczo-Wychowawcza Białochowo</t>
  </si>
  <si>
    <t xml:space="preserve">Budynek- pałacyk </t>
  </si>
  <si>
    <t xml:space="preserve">zamieszkanie </t>
  </si>
  <si>
    <t xml:space="preserve">Budynek garażowo – gospodarczy </t>
  </si>
  <si>
    <t xml:space="preserve">tak </t>
  </si>
  <si>
    <t xml:space="preserve">nie </t>
  </si>
  <si>
    <t xml:space="preserve">dozór całodobowy( sygnalizacja przeciwpożarowa, system oddymiania oraz system wydzielania klatki schodowej, kraty na oknach 8 szt  , drzwi podwójne 2 szt ( 4 zamki patentowe ) drzwi pojedyncze ( dwa zamki patentowe ) gaśnice śniegowe, gaśnice proszkowe, gaśnice pionowe </t>
  </si>
  <si>
    <t xml:space="preserve">Białochowo 91, 86 – 318 Rogóźno </t>
  </si>
  <si>
    <t xml:space="preserve">ściany zewnętrzne i wewnętrzne nośne – cegła pełna </t>
  </si>
  <si>
    <t xml:space="preserve">stropy na piwnicą kolebkowe i ceramiczne na belkach stalowych nad parterem I i II p. - drewniane </t>
  </si>
  <si>
    <t xml:space="preserve">więźba drewniana z pokryciem dachówką ceramiczną </t>
  </si>
  <si>
    <t xml:space="preserve">gaśnica śniegowa GS -5 </t>
  </si>
  <si>
    <t xml:space="preserve">ściany murowane </t>
  </si>
  <si>
    <t xml:space="preserve">konstrukcja drewniana  dach jętkowy </t>
  </si>
  <si>
    <t xml:space="preserve">1. Roboty budowlane i dekarskie – 126 434,37 zł 2. Roboty elektryczne – 67300,00 zł. 3. Roboty systemu sygnalizacji pożarowej i oddymiania – 27900,00 zł. 4. Roboty sanitarne  - 12800,00 zł. 5. Roboty wentylacyjne – 5511,12 zł </t>
  </si>
  <si>
    <t>konstrukcja drewniana pokryta dachówką ceramiczną</t>
  </si>
  <si>
    <t xml:space="preserve">dobry </t>
  </si>
  <si>
    <t>861,46 m2</t>
  </si>
  <si>
    <t>III</t>
  </si>
  <si>
    <t xml:space="preserve">TAK </t>
  </si>
  <si>
    <t>dobra</t>
  </si>
  <si>
    <t xml:space="preserve">45,00 m2 </t>
  </si>
  <si>
    <t xml:space="preserve">NIE </t>
  </si>
  <si>
    <t xml:space="preserve">Telewizor SAMSUNG </t>
  </si>
  <si>
    <t xml:space="preserve">Odkurzacz ZELMER piorący </t>
  </si>
  <si>
    <t xml:space="preserve">Komputer </t>
  </si>
  <si>
    <t xml:space="preserve">Monitor LCD </t>
  </si>
  <si>
    <t xml:space="preserve">Urządzenie wielofunkcyjne BROTHER </t>
  </si>
  <si>
    <t xml:space="preserve">Komputer AMD FX x 4 szt </t>
  </si>
  <si>
    <t xml:space="preserve">Komputery x 4 szt INTEL </t>
  </si>
  <si>
    <t xml:space="preserve">Monitor LG x 4 szt </t>
  </si>
  <si>
    <t xml:space="preserve">Monitor PHILIPS X 4 SZT </t>
  </si>
  <si>
    <t xml:space="preserve">Maszyna do szycia </t>
  </si>
  <si>
    <t xml:space="preserve">Wieża PHILIPSH </t>
  </si>
  <si>
    <t xml:space="preserve">Niszczarka </t>
  </si>
  <si>
    <t xml:space="preserve">Naświetlacz do jaj </t>
  </si>
  <si>
    <t xml:space="preserve">Frytkownica </t>
  </si>
  <si>
    <t xml:space="preserve">Pralka AMICA </t>
  </si>
  <si>
    <t xml:space="preserve">Myjka RE 108 </t>
  </si>
  <si>
    <t xml:space="preserve">Witryna chłodnicza </t>
  </si>
  <si>
    <t xml:space="preserve">Lodówka FC 1224 Amica </t>
  </si>
  <si>
    <t xml:space="preserve">Pralka WHIRPOOL </t>
  </si>
  <si>
    <t xml:space="preserve">SKODA </t>
  </si>
  <si>
    <t>ROOMSTER</t>
  </si>
  <si>
    <t>TMBNN25J2B5012709</t>
  </si>
  <si>
    <t xml:space="preserve">OSOBOWY </t>
  </si>
  <si>
    <t xml:space="preserve">1692 KG </t>
  </si>
  <si>
    <t>BRAK</t>
  </si>
  <si>
    <t xml:space="preserve">FORD </t>
  </si>
  <si>
    <t xml:space="preserve">TRANSIT </t>
  </si>
  <si>
    <t>CG25600</t>
  </si>
  <si>
    <t xml:space="preserve">2800 KG </t>
  </si>
  <si>
    <t>ALARM</t>
  </si>
  <si>
    <t>24 479 427,00</t>
  </si>
  <si>
    <t>Tabela nr 2 - Wykaz budynków i budowli w Powiecie Grudziądzkim</t>
  </si>
  <si>
    <t>ok.1860</t>
  </si>
  <si>
    <t>ok. 1860</t>
  </si>
  <si>
    <t>Tabela nr 3 - Wykaz sprzętu elektronicznego w Powiecie Grudziądzkim</t>
  </si>
  <si>
    <t>Przyrząd GTO laser do pomiarów geometrii kół</t>
  </si>
  <si>
    <t>Komputer stacjonarny HP 290SFF</t>
  </si>
  <si>
    <t xml:space="preserve">2. Powiatowy Inspektorat Nadzoru Budowlanego </t>
  </si>
  <si>
    <t>Tabela nr 4 - Wykaz pojazdów w Powiecie Grudziądzkim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</si>
  <si>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</si>
  <si>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W0L0TGF488G173616</t>
  </si>
  <si>
    <t>METALTECH</t>
  </si>
  <si>
    <t>Berlingo 7</t>
  </si>
  <si>
    <t xml:space="preserve">Citroen </t>
  </si>
  <si>
    <t>09.11.2019 r</t>
  </si>
  <si>
    <t xml:space="preserve">15.03.2020   </t>
  </si>
  <si>
    <t>WF0VXXBDFV4E80802</t>
  </si>
  <si>
    <t>11.07.2020 11.07.2021 11.07.2022</t>
  </si>
  <si>
    <t>10.07.2021 10.07.2022 10.07.2023</t>
  </si>
  <si>
    <t>01.01.2020 01.01.2021 01.01.2022</t>
  </si>
  <si>
    <t>31.12.2020 31.12.2021 31.12.2022</t>
  </si>
  <si>
    <t>10.05.2020 10.05.2021 10.05.2022</t>
  </si>
  <si>
    <t>09.05.2021 09.05.2022 09.05.2023</t>
  </si>
  <si>
    <t>Mienie od ognia i innych zdarzeń</t>
  </si>
  <si>
    <t>zdewastowanie znaku  przez nieznanych sprawców wskutek pomalowania</t>
  </si>
  <si>
    <t>OC dróg</t>
  </si>
  <si>
    <t>dewastacja znaku drogowego E-18A przez nieznanych sprawców</t>
  </si>
  <si>
    <t>Uszkodzenie barierki automatycznej - szlabanu wskutek dewastacji dokonanej przez nieznanych sprawców</t>
  </si>
  <si>
    <t>Kradzież</t>
  </si>
  <si>
    <t>Kradzież lustra drogowego U-18A przez nieznanych sprawców</t>
  </si>
  <si>
    <t>AC</t>
  </si>
  <si>
    <t>Uszkodzenie pojazdu (szyby) podczas jazdy wskutek uderzenia przez kamień</t>
  </si>
  <si>
    <t>uszkodzenie barierki automatycznej (szlabanu) przy parkingu Starostwa w wyniku dewastacji</t>
  </si>
  <si>
    <t>Uszkodzenie szyby w pojeździe (ciągniku) podczas pracy przy budowie chodnika wskutek uderzenia przez kamień, który wypadł spod kół przejeżdżajacego pojazdu</t>
  </si>
  <si>
    <t>Zdewastowanie znaku drogowego E-17 (tablica miejscowości) przez nieznanych sprawców.</t>
  </si>
  <si>
    <t>Uszkodzenie pojazdu na drodze wskutek najechania na ubytek w nawierzchni drogi</t>
  </si>
  <si>
    <t>Uszkodzenie (wybicie) szyby okiennej wskutek uderzenia przez kamień, który odprysł z piaskarki</t>
  </si>
  <si>
    <t>zalanie pomieszczeń w wyniku pęknięcia bojlera</t>
  </si>
  <si>
    <t>uszkodzenie pojazdu na drodze wskutek wjechania w ubytek w nawierzchni</t>
  </si>
  <si>
    <t>Uszkodzenie pojazdu na drodze w wyniku złego stanu nawierzchni - ubytki.</t>
  </si>
  <si>
    <t>Uszkodzenie pojazdu na drodze w wyniku wjechania w ubytek w nawierzchni.</t>
  </si>
  <si>
    <t>Upadek w wyniku potknięcia na chodniku o wystający fragment pozostałości po znaku.</t>
  </si>
  <si>
    <t>Uszkodzenie pojazdu  wskutek najechania na ubytek w drodze</t>
  </si>
  <si>
    <t>Ryzyko</t>
  </si>
  <si>
    <t>Data szkody</t>
  </si>
  <si>
    <t>Opis</t>
  </si>
  <si>
    <t>Wypłata</t>
  </si>
  <si>
    <t>Uszkodzenie barierki automatycznej - szlabanu wraz z podstawą wskutek dewastacji dokonanej przez nieznanego sprawcę</t>
  </si>
  <si>
    <t>Uszkodzenie pojazdu na drodze w wyniku wjechania w wyrwę w asfalcie.</t>
  </si>
  <si>
    <t>Elektronika</t>
  </si>
  <si>
    <t>Uszkodzenie monitoringu wizyjnego w wyniku przepięcia w sieci elektrycznej.</t>
  </si>
  <si>
    <t>Uszkodzenie pojazdu na drodze wskutek najechania na ubytki w nawierzchni drogi (pobocza)</t>
  </si>
  <si>
    <t>Zniszczenie znaku drogowego E-2a w wyniku dewastacji - porysowania farbą przez nieznanego sprawcę.</t>
  </si>
  <si>
    <t>Kradzież znaku drogowego przez nieznanego sprawcę.</t>
  </si>
  <si>
    <t>Kradzież lustra drogowego.</t>
  </si>
  <si>
    <t>Uszkodzenie pojazdu w wyniku wjechania w ubytek w jezdni.</t>
  </si>
  <si>
    <t>Uszkodzenie pojazdu na drodze w wyniku wjechania w ubytek w nawierzchni jezdni.</t>
  </si>
  <si>
    <t>Uszkodzenie pojazdu  na drodze w wyniku wjechania w ubytek w nawierzchni.</t>
  </si>
  <si>
    <t>Uszkodzenie znaku drogowego (lustro drogowe + element podtrzymujący) przez nieznanego sprawcę.</t>
  </si>
  <si>
    <t>Uszkodzenie pojazdu na drodze przez kamień znajdujący się na nawierzchni jezdni, który uderzył w szybę auta.</t>
  </si>
  <si>
    <t>Uszkodzenie pojazdu na drodze wskutek najechania na ubytek w nawierzchni jezdni.</t>
  </si>
  <si>
    <t>Uszkodzenie pojazdu na drodze wskutek najechania na wystający kamień.</t>
  </si>
  <si>
    <t>Uszkodzenie pojazdu wskutek uderzenia w barierkę  podczas wyjeżdżania tyłem z garażu po stromym podjeździe</t>
  </si>
  <si>
    <t>Uszkodzenie pojazduna drodze w wyniku wjechania w ubytek w nawierzchni jezdni.</t>
  </si>
  <si>
    <t>Uszkodzenie pojazdu na drodze wskutek najechania na ubytki w nawierzchni jezdni.</t>
  </si>
  <si>
    <t>Uszkodzenie pojazdu ( tylna szyba) w wyniku uderzenia kamienia z pobocza drogi, podczas wykaszania drogi powiatowej.</t>
  </si>
  <si>
    <t>Uszkodzenie podłogi (parkiet) w wyniku pęknięcia zaworu i wycieku zimnej wody.</t>
  </si>
  <si>
    <t>Uszkodzenie (pęknięcie) szyby w ciągniku prawdopodobnie wskutek uderzenia przez kamień, który odprysł spod kół innego pojazdu</t>
  </si>
  <si>
    <t>Zerwanie papy z budynku szkoły w wyniku silnie wiejacego wiatru.</t>
  </si>
  <si>
    <t>Uszkodzenie pojazdu wskutek najechania na ubytek w drodze.</t>
  </si>
  <si>
    <t>Uszkodzenie pojazdu prawdopodobnie wskutek uderzenia kamieniem, który wypadł spod kosiarki podczas wykaszania traw.</t>
  </si>
  <si>
    <t>Uszkodzenie pojazdu na drodze wskutek uderzenia przez kamień, który wyskoczył spod kosiarki ręcznej (żyłowej)</t>
  </si>
  <si>
    <t>Uszkodzenie ekranu dotykowego w smartfonie wskutek upadku sprzętu podczas wykonywania czynności służbowych</t>
  </si>
  <si>
    <t>Uszkodzenie pojazdu na drodze wskutek uderzenia przez inny pojazd</t>
  </si>
  <si>
    <t>Uszkodzenie ciągnika ( wybicie szyby ) w wyniku uderzenia kamienia podczas prac związanych z wykaszaniem pobocza drogi przy użyciu kosiarki bijakowej.</t>
  </si>
  <si>
    <t>Uszkodzenie centrali telefonicznej w wyniku wyładowania atmosferycznego (przepięcia elektrycznego).</t>
  </si>
  <si>
    <t>W tym mienie będące w posiadaniu (użytkowane) na podstawie umów najmu, dzierżawy, użytkowania, leasingu lub umów pokrewnych</t>
  </si>
  <si>
    <t>WYKAZ LOKALIZACJI, W KTÓRYCH PROWADZONA JEST DZIAŁALNOŚĆ ORAZ LOKALIZACJI, GDZIE ZNAJDUJE SIĘ MIENIE NALEŻĄCE DO JEDNOSTEK POWIATU GRUDZIĄDZKIEGO. (nie wykazane w załączniku nr 1 - poniższy wykaz nie musi być pełnym wykazem lokalizacji)</t>
  </si>
  <si>
    <t xml:space="preserve">CGR20KM </t>
  </si>
  <si>
    <t>Tabela nr 5 - Szkodowość w Powiecie Grudziądzkim</t>
  </si>
  <si>
    <t>28.08.2020 28.08.2021 28.08.2022</t>
  </si>
  <si>
    <t>27.08.2021 27.08.2022 27.08.2023</t>
  </si>
  <si>
    <t>19.11.2020 19.11.2021 19.11.2022</t>
  </si>
  <si>
    <t>18.11.2021 18.11.2022 18.11.2023</t>
  </si>
  <si>
    <t>09.11.2020 09.11.2021 09.11.2022</t>
  </si>
  <si>
    <t>08.11.2021 08.11.2022 08.11.2023</t>
  </si>
  <si>
    <t>19.12.2020 19.12.2021 19.12.2022</t>
  </si>
  <si>
    <t>18.12.2021 18.12.2022 18.12.2023</t>
  </si>
  <si>
    <t>18.10.2020 18.10.2021 18.10.2022</t>
  </si>
  <si>
    <t>17.10.2021 17.10.2022 17.10.2023</t>
  </si>
  <si>
    <t>11.04.2020 11.04.2021 11.04.2022</t>
  </si>
  <si>
    <t>10.04.2021 10.04.2022 10.04.2023</t>
  </si>
  <si>
    <t>27.05.2020 27.05.2021 27.05.2022</t>
  </si>
  <si>
    <t>26.05.2021 26.05.2022 26.05.2023</t>
  </si>
  <si>
    <t>12.12.2020 12.12.2021 12.12.2022</t>
  </si>
  <si>
    <t>11.12.2019 11.12.2019 11.12.2019</t>
  </si>
  <si>
    <t>11.12.2021 11.12.2022 11.12.2023</t>
  </si>
  <si>
    <t>17.12.2020 17.12.2021 17.12.2022</t>
  </si>
  <si>
    <t>16.12.2021 16.12.2022 16.12.2023</t>
  </si>
  <si>
    <t>19.07.2020 19.07.2021 19.07.2022</t>
  </si>
  <si>
    <t>18.07.2021 18.07.2022 18.07.2020</t>
  </si>
  <si>
    <t>07.01.2020 07.01.2021 07.01.2022</t>
  </si>
  <si>
    <t>06.01.2021 06.01.2022 06.01.2023</t>
  </si>
  <si>
    <t>24.01.2021 24.01.2022 24.01.2023</t>
  </si>
  <si>
    <t>25.01.2020 25.01.2021 25.01.2022</t>
  </si>
  <si>
    <t>14.12.2020 14.12.2021 14.12.2022</t>
  </si>
  <si>
    <t>13.12.2021 13.12.2022 13.12.2023</t>
  </si>
  <si>
    <t>13.12.2020 13.12.2021 13.12.2022</t>
  </si>
  <si>
    <t>12.12.2021 12.12.2022 12.12.2023</t>
  </si>
  <si>
    <t>23.07.2020 23.07.2021 23.07.2022</t>
  </si>
  <si>
    <t>22.07.2021 22.07.2022 22.07.2023</t>
  </si>
  <si>
    <t>20.12.2020 20.12.2021 20.12.2022</t>
  </si>
  <si>
    <t>19.12.2021 19.12.2022 19.12.2023</t>
  </si>
  <si>
    <t>10.05.2020 10.05.2021 10.05.2022 bez KR</t>
  </si>
  <si>
    <t>09.05.2021 09.05.2022 09.05.2023 bez KR</t>
  </si>
  <si>
    <t>Uszkodzenie znaku drogowego E-17A wskutek dewastacji (pomalowanie znaku) dokonanej przez nieznanych sprawców</t>
  </si>
  <si>
    <t>Uszkodzenie znaku drogowego E-17a wskutek dewastacji dokonanej przez nieznanych sprawców</t>
  </si>
  <si>
    <t>Uszkodzenie pojazdu na drodze w wyniku wjechania na wyrwę w jezdni.</t>
  </si>
  <si>
    <t xml:space="preserve">Uszkodzenie pojazdu na drodze w wyniku wjechania w ubytek w nawierzchni. </t>
  </si>
  <si>
    <t>księgowa brutto</t>
  </si>
  <si>
    <t>odtworzeniowa *</t>
  </si>
  <si>
    <t xml:space="preserve">Garaże </t>
  </si>
  <si>
    <t xml:space="preserve">odtworzeniowa   </t>
  </si>
  <si>
    <t>RAZEM:</t>
  </si>
  <si>
    <t>x bez KR</t>
  </si>
  <si>
    <t>Fabia II Active</t>
  </si>
  <si>
    <t>przyczepa lekka</t>
  </si>
  <si>
    <t xml:space="preserve">New Holland </t>
  </si>
  <si>
    <t>BGV015B</t>
  </si>
  <si>
    <t>10.11.2020 10.11.2021 10.11.2022</t>
  </si>
  <si>
    <t>09.11.2021 09.11.2022 09.11.2023</t>
  </si>
  <si>
    <t>gaśnice, hydranty, alarm</t>
  </si>
  <si>
    <t>1033 kg</t>
  </si>
  <si>
    <t>1212 kg</t>
  </si>
  <si>
    <t>17.03.2020 17.03.2021 17.03.2022</t>
  </si>
  <si>
    <t>16.03.2021 16.03.2022 16.03.2023</t>
  </si>
  <si>
    <t>SAM</t>
  </si>
  <si>
    <t>Pronar</t>
  </si>
  <si>
    <t>T653/2</t>
  </si>
  <si>
    <t>SZB6532XXL1X10233</t>
  </si>
  <si>
    <t>CG4137P</t>
  </si>
  <si>
    <t xml:space="preserve">przyczepa </t>
  </si>
  <si>
    <t>31.10.2019</t>
  </si>
  <si>
    <t>31.10.2020 31.10.2021 31.10.2022</t>
  </si>
  <si>
    <t>30.10.2021 30.10.2022 30.10.2023</t>
  </si>
  <si>
    <t>odtworzeniowa</t>
  </si>
  <si>
    <t xml:space="preserve">odtworzeniowa </t>
  </si>
  <si>
    <t>pełny</t>
  </si>
  <si>
    <t>rozszerzony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</si>
</sst>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_-* #,##0.00\ _z_ł_-;\-* #,##0.00\ _z_ł_-;_-* \-??\ _z_ł_-;_-@_-"/>
    <numFmt numFmtId="184" formatCode="d/mm/yyyy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5" fillId="0" borderId="0">
      <alignment/>
      <protection/>
    </xf>
    <xf numFmtId="0" fontId="51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0" fontId="12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0" fontId="1" fillId="0" borderId="13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4" fontId="0" fillId="0" borderId="0" xfId="62" applyFont="1" applyAlignment="1">
      <alignment/>
    </xf>
    <xf numFmtId="44" fontId="1" fillId="0" borderId="10" xfId="62" applyFont="1" applyFill="1" applyBorder="1" applyAlignment="1">
      <alignment horizontal="center" vertical="center" wrapText="1"/>
    </xf>
    <xf numFmtId="44" fontId="0" fillId="0" borderId="15" xfId="62" applyFont="1" applyBorder="1" applyAlignment="1">
      <alignment vertical="center" wrapText="1"/>
    </xf>
    <xf numFmtId="44" fontId="0" fillId="0" borderId="10" xfId="62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18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4" fontId="1" fillId="0" borderId="17" xfId="0" applyNumberFormat="1" applyFont="1" applyBorder="1" applyAlignment="1">
      <alignment horizontal="center" vertical="center" wrapText="1"/>
    </xf>
    <xf numFmtId="44" fontId="0" fillId="35" borderId="15" xfId="62" applyFont="1" applyFill="1" applyBorder="1" applyAlignment="1">
      <alignment horizontal="right" vertical="center" wrapText="1"/>
    </xf>
    <xf numFmtId="44" fontId="0" fillId="35" borderId="15" xfId="62" applyFont="1" applyFill="1" applyBorder="1" applyAlignment="1">
      <alignment horizontal="center" vertical="center" wrapText="1"/>
    </xf>
    <xf numFmtId="44" fontId="0" fillId="35" borderId="10" xfId="62" applyFont="1" applyFill="1" applyBorder="1" applyAlignment="1">
      <alignment horizontal="right" vertical="center" wrapText="1"/>
    </xf>
    <xf numFmtId="44" fontId="1" fillId="0" borderId="10" xfId="62" applyFont="1" applyFill="1" applyBorder="1" applyAlignment="1">
      <alignment vertical="center" wrapText="1"/>
    </xf>
    <xf numFmtId="44" fontId="1" fillId="0" borderId="10" xfId="62" applyFont="1" applyFill="1" applyBorder="1" applyAlignment="1">
      <alignment horizontal="right" vertical="center" wrapText="1"/>
    </xf>
    <xf numFmtId="44" fontId="0" fillId="0" borderId="10" xfId="62" applyFont="1" applyFill="1" applyBorder="1" applyAlignment="1">
      <alignment horizontal="right" vertical="center" wrapText="1"/>
    </xf>
    <xf numFmtId="44" fontId="1" fillId="0" borderId="0" xfId="62" applyFont="1" applyFill="1" applyBorder="1" applyAlignment="1">
      <alignment vertical="center" wrapText="1"/>
    </xf>
    <xf numFmtId="44" fontId="1" fillId="0" borderId="11" xfId="62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75" fontId="0" fillId="0" borderId="21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184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4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4" fontId="1" fillId="0" borderId="21" xfId="0" applyNumberFormat="1" applyFont="1" applyBorder="1" applyAlignment="1">
      <alignment horizontal="center" vertical="center" wrapText="1"/>
    </xf>
    <xf numFmtId="44" fontId="0" fillId="0" borderId="0" xfId="62" applyFont="1" applyAlignment="1">
      <alignment/>
    </xf>
    <xf numFmtId="44" fontId="5" fillId="0" borderId="0" xfId="62" applyFont="1" applyAlignment="1">
      <alignment horizontal="right"/>
    </xf>
    <xf numFmtId="44" fontId="1" fillId="0" borderId="10" xfId="62" applyFont="1" applyBorder="1" applyAlignment="1">
      <alignment horizontal="left" vertical="center" wrapText="1"/>
    </xf>
    <xf numFmtId="44" fontId="0" fillId="0" borderId="0" xfId="62" applyFont="1" applyFill="1" applyAlignment="1">
      <alignment/>
    </xf>
    <xf numFmtId="44" fontId="0" fillId="0" borderId="0" xfId="62" applyFont="1" applyFill="1" applyAlignment="1">
      <alignment horizontal="right" vertical="center"/>
    </xf>
    <xf numFmtId="44" fontId="0" fillId="0" borderId="10" xfId="62" applyFont="1" applyFill="1" applyBorder="1" applyAlignment="1">
      <alignment vertical="center"/>
    </xf>
    <xf numFmtId="44" fontId="0" fillId="0" borderId="13" xfId="62" applyFont="1" applyFill="1" applyBorder="1" applyAlignment="1">
      <alignment vertical="center"/>
    </xf>
    <xf numFmtId="44" fontId="0" fillId="0" borderId="10" xfId="62" applyFont="1" applyFill="1" applyBorder="1" applyAlignment="1">
      <alignment horizontal="right" vertical="center"/>
    </xf>
    <xf numFmtId="44" fontId="0" fillId="0" borderId="13" xfId="62" applyFont="1" applyFill="1" applyBorder="1" applyAlignment="1">
      <alignment horizontal="right" vertical="center"/>
    </xf>
    <xf numFmtId="44" fontId="1" fillId="0" borderId="10" xfId="62" applyFont="1" applyFill="1" applyBorder="1" applyAlignment="1">
      <alignment vertical="center"/>
    </xf>
    <xf numFmtId="44" fontId="1" fillId="34" borderId="10" xfId="62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7" fillId="0" borderId="10" xfId="62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70" fontId="1" fillId="0" borderId="20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4" fontId="0" fillId="0" borderId="17" xfId="62" applyFont="1" applyBorder="1" applyAlignment="1">
      <alignment vertical="center" wrapText="1"/>
    </xf>
    <xf numFmtId="44" fontId="0" fillId="0" borderId="21" xfId="62" applyFont="1" applyBorder="1" applyAlignment="1">
      <alignment vertical="center" wrapText="1"/>
    </xf>
    <xf numFmtId="44" fontId="1" fillId="0" borderId="10" xfId="62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44" fontId="0" fillId="0" borderId="10" xfId="62" applyFont="1" applyFill="1" applyBorder="1" applyAlignment="1">
      <alignment horizontal="center" vertical="center" wrapText="1"/>
    </xf>
    <xf numFmtId="44" fontId="0" fillId="0" borderId="10" xfId="62" applyFont="1" applyBorder="1" applyAlignment="1">
      <alignment horizontal="center" vertical="center" wrapText="1"/>
    </xf>
    <xf numFmtId="170" fontId="8" fillId="0" borderId="2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33" borderId="15" xfId="0" applyFont="1" applyFill="1" applyBorder="1" applyAlignment="1">
      <alignment vertical="center" wrapText="1"/>
    </xf>
    <xf numFmtId="44" fontId="0" fillId="34" borderId="15" xfId="62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44" fontId="0" fillId="0" borderId="15" xfId="62" applyFont="1" applyBorder="1" applyAlignment="1">
      <alignment horizontal="center" vertical="center" wrapText="1"/>
    </xf>
    <xf numFmtId="44" fontId="1" fillId="37" borderId="26" xfId="62" applyFont="1" applyFill="1" applyBorder="1" applyAlignment="1">
      <alignment horizontal="right" vertical="center"/>
    </xf>
    <xf numFmtId="44" fontId="0" fillId="0" borderId="21" xfId="62" applyFont="1" applyBorder="1" applyAlignment="1">
      <alignment horizontal="right" vertical="center" wrapText="1"/>
    </xf>
    <xf numFmtId="44" fontId="1" fillId="0" borderId="10" xfId="62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4" fontId="1" fillId="0" borderId="0" xfId="62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4" fontId="0" fillId="0" borderId="0" xfId="62" applyFont="1" applyAlignment="1">
      <alignment horizontal="right" vertical="center" wrapText="1"/>
    </xf>
    <xf numFmtId="44" fontId="1" fillId="37" borderId="10" xfId="62" applyFont="1" applyFill="1" applyBorder="1" applyAlignment="1">
      <alignment horizontal="right" vertical="center" wrapText="1"/>
    </xf>
    <xf numFmtId="44" fontId="0" fillId="0" borderId="0" xfId="62" applyFont="1" applyAlignment="1">
      <alignment horizontal="right" vertical="center"/>
    </xf>
    <xf numFmtId="0" fontId="58" fillId="8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44" fontId="58" fillId="3" borderId="10" xfId="62" applyFont="1" applyFill="1" applyBorder="1" applyAlignment="1">
      <alignment horizontal="right" vertical="center"/>
    </xf>
    <xf numFmtId="0" fontId="58" fillId="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4" fontId="58" fillId="3" borderId="10" xfId="62" applyFont="1" applyFill="1" applyBorder="1" applyAlignment="1">
      <alignment horizontal="right" vertical="center" wrapText="1"/>
    </xf>
    <xf numFmtId="14" fontId="59" fillId="0" borderId="10" xfId="53" applyNumberFormat="1" applyFont="1" applyBorder="1" applyAlignment="1">
      <alignment horizontal="center" vertical="center"/>
      <protection/>
    </xf>
    <xf numFmtId="0" fontId="59" fillId="0" borderId="10" xfId="53" applyNumberFormat="1" applyFont="1" applyBorder="1" applyAlignment="1">
      <alignment horizontal="center" vertical="center" wrapText="1"/>
      <protection/>
    </xf>
    <xf numFmtId="0" fontId="59" fillId="0" borderId="10" xfId="53" applyNumberFormat="1" applyFont="1" applyBorder="1" applyAlignment="1">
      <alignment vertical="center" wrapText="1"/>
      <protection/>
    </xf>
    <xf numFmtId="170" fontId="59" fillId="0" borderId="10" xfId="53" applyNumberFormat="1" applyFont="1" applyBorder="1" applyAlignment="1">
      <alignment horizontal="right" vertical="center"/>
      <protection/>
    </xf>
    <xf numFmtId="44" fontId="59" fillId="35" borderId="10" xfId="62" applyFont="1" applyFill="1" applyBorder="1" applyAlignment="1">
      <alignment horizontal="right" vertical="center" wrapText="1"/>
    </xf>
    <xf numFmtId="8" fontId="59" fillId="35" borderId="10" xfId="62" applyNumberFormat="1" applyFont="1" applyFill="1" applyBorder="1" applyAlignment="1">
      <alignment horizontal="right" vertical="center" wrapText="1"/>
    </xf>
    <xf numFmtId="44" fontId="0" fillId="0" borderId="10" xfId="62" applyFont="1" applyFill="1" applyBorder="1" applyAlignment="1">
      <alignment/>
    </xf>
    <xf numFmtId="44" fontId="0" fillId="0" borderId="27" xfId="62" applyFont="1" applyBorder="1" applyAlignment="1">
      <alignment vertical="center"/>
    </xf>
    <xf numFmtId="44" fontId="1" fillId="0" borderId="0" xfId="62" applyFont="1" applyFill="1" applyAlignment="1">
      <alignment vertical="center"/>
    </xf>
    <xf numFmtId="44" fontId="1" fillId="33" borderId="15" xfId="62" applyFont="1" applyFill="1" applyBorder="1" applyAlignment="1">
      <alignment vertical="center"/>
    </xf>
    <xf numFmtId="44" fontId="1" fillId="0" borderId="15" xfId="62" applyFont="1" applyBorder="1" applyAlignment="1">
      <alignment horizontal="center" vertical="center" wrapText="1"/>
    </xf>
    <xf numFmtId="44" fontId="1" fillId="0" borderId="10" xfId="62" applyFont="1" applyBorder="1" applyAlignment="1">
      <alignment horizontal="center" vertical="center" wrapText="1"/>
    </xf>
    <xf numFmtId="44" fontId="1" fillId="33" borderId="10" xfId="62" applyFont="1" applyFill="1" applyBorder="1" applyAlignment="1">
      <alignment vertical="center"/>
    </xf>
    <xf numFmtId="44" fontId="1" fillId="0" borderId="17" xfId="62" applyFont="1" applyBorder="1" applyAlignment="1">
      <alignment horizontal="center" vertical="center" wrapText="1"/>
    </xf>
    <xf numFmtId="44" fontId="1" fillId="0" borderId="21" xfId="62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0" fillId="0" borderId="10" xfId="62" applyFont="1" applyBorder="1" applyAlignment="1">
      <alignment horizontal="right" vertical="center"/>
    </xf>
    <xf numFmtId="44" fontId="0" fillId="0" borderId="10" xfId="62" applyFont="1" applyBorder="1" applyAlignment="1">
      <alignment horizontal="right" vertical="center"/>
    </xf>
    <xf numFmtId="7" fontId="0" fillId="0" borderId="10" xfId="62" applyNumberFormat="1" applyFont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/>
    </xf>
    <xf numFmtId="44" fontId="58" fillId="8" borderId="10" xfId="62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4" fontId="0" fillId="35" borderId="15" xfId="62" applyFont="1" applyFill="1" applyBorder="1" applyAlignment="1">
      <alignment vertical="center" wrapText="1"/>
    </xf>
    <xf numFmtId="44" fontId="0" fillId="35" borderId="10" xfId="62" applyFont="1" applyFill="1" applyBorder="1" applyAlignment="1">
      <alignment horizontal="center" vertical="center" wrapText="1"/>
    </xf>
    <xf numFmtId="44" fontId="0" fillId="35" borderId="10" xfId="62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28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center" wrapText="1"/>
    </xf>
    <xf numFmtId="44" fontId="1" fillId="0" borderId="10" xfId="62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4" fontId="1" fillId="0" borderId="33" xfId="62" applyFont="1" applyFill="1" applyBorder="1" applyAlignment="1">
      <alignment horizontal="center" vertical="center" wrapText="1"/>
    </xf>
    <xf numFmtId="44" fontId="1" fillId="0" borderId="14" xfId="62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58" fillId="8" borderId="10" xfId="0" applyFont="1" applyFill="1" applyBorder="1" applyAlignment="1">
      <alignment horizontal="center" vertical="center"/>
    </xf>
    <xf numFmtId="0" fontId="58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0" fillId="8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44" fontId="1" fillId="38" borderId="26" xfId="0" applyNumberFormat="1" applyFont="1" applyFill="1" applyBorder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4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120" zoomScaleNormal="120" zoomScalePageLayoutView="0" workbookViewId="0" topLeftCell="A1">
      <selection activeCell="D5" sqref="D5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42" customWidth="1"/>
    <col min="5" max="5" width="10.421875" style="42" customWidth="1"/>
    <col min="6" max="6" width="19.28125" style="42" customWidth="1"/>
    <col min="7" max="7" width="15.7109375" style="0" customWidth="1"/>
    <col min="8" max="8" width="17.140625" style="42" customWidth="1"/>
    <col min="9" max="9" width="19.8515625" style="116" customWidth="1"/>
  </cols>
  <sheetData>
    <row r="1" spans="1:7" ht="12.75">
      <c r="A1" s="21" t="s">
        <v>107</v>
      </c>
      <c r="G1" s="50"/>
    </row>
    <row r="3" spans="1:9" ht="36">
      <c r="A3" s="53" t="s">
        <v>6</v>
      </c>
      <c r="B3" s="53" t="s">
        <v>7</v>
      </c>
      <c r="C3" s="53" t="s">
        <v>8</v>
      </c>
      <c r="D3" s="53" t="s">
        <v>9</v>
      </c>
      <c r="E3" s="53" t="s">
        <v>4</v>
      </c>
      <c r="F3" s="54" t="s">
        <v>42</v>
      </c>
      <c r="G3" s="54" t="s">
        <v>10</v>
      </c>
      <c r="H3" s="54" t="s">
        <v>41</v>
      </c>
      <c r="I3" s="128" t="s">
        <v>43</v>
      </c>
    </row>
    <row r="4" spans="1:9" ht="25.5" customHeight="1">
      <c r="A4" s="62">
        <v>1</v>
      </c>
      <c r="B4" s="38" t="s">
        <v>78</v>
      </c>
      <c r="C4" s="62" t="s">
        <v>79</v>
      </c>
      <c r="D4" s="63">
        <v>871122310</v>
      </c>
      <c r="E4" s="62" t="s">
        <v>80</v>
      </c>
      <c r="F4" s="37" t="s">
        <v>81</v>
      </c>
      <c r="G4" s="35">
        <v>60</v>
      </c>
      <c r="H4" s="35" t="s">
        <v>124</v>
      </c>
      <c r="I4" s="194">
        <v>12264364.7</v>
      </c>
    </row>
    <row r="5" spans="1:9" s="11" customFormat="1" ht="38.25">
      <c r="A5" s="35">
        <v>2</v>
      </c>
      <c r="B5" s="38" t="s">
        <v>82</v>
      </c>
      <c r="C5" s="62" t="s">
        <v>83</v>
      </c>
      <c r="D5" s="63">
        <v>871124621</v>
      </c>
      <c r="E5" s="62" t="s">
        <v>84</v>
      </c>
      <c r="F5" s="37" t="s">
        <v>85</v>
      </c>
      <c r="G5" s="202">
        <v>6</v>
      </c>
      <c r="H5" s="35" t="s">
        <v>124</v>
      </c>
      <c r="I5" s="195">
        <v>2904558</v>
      </c>
    </row>
    <row r="6" spans="1:9" s="11" customFormat="1" ht="25.5" customHeight="1">
      <c r="A6" s="62">
        <v>3</v>
      </c>
      <c r="B6" s="38" t="s">
        <v>86</v>
      </c>
      <c r="C6" s="37" t="s">
        <v>87</v>
      </c>
      <c r="D6" s="62">
        <v>871132388</v>
      </c>
      <c r="E6" s="37" t="s">
        <v>88</v>
      </c>
      <c r="F6" s="37" t="s">
        <v>89</v>
      </c>
      <c r="G6" s="202">
        <v>7</v>
      </c>
      <c r="H6" s="35" t="s">
        <v>124</v>
      </c>
      <c r="I6" s="123"/>
    </row>
    <row r="7" spans="1:9" s="11" customFormat="1" ht="25.5" customHeight="1">
      <c r="A7" s="35">
        <v>4</v>
      </c>
      <c r="B7" s="38" t="s">
        <v>90</v>
      </c>
      <c r="C7" s="62" t="s">
        <v>91</v>
      </c>
      <c r="D7" s="64" t="s">
        <v>92</v>
      </c>
      <c r="E7" s="64" t="s">
        <v>93</v>
      </c>
      <c r="F7" s="65" t="s">
        <v>94</v>
      </c>
      <c r="G7" s="35">
        <v>20</v>
      </c>
      <c r="H7" s="35">
        <v>30</v>
      </c>
      <c r="I7" s="123">
        <v>1596186</v>
      </c>
    </row>
    <row r="8" spans="1:9" s="11" customFormat="1" ht="25.5" customHeight="1">
      <c r="A8" s="62">
        <v>5</v>
      </c>
      <c r="B8" s="38" t="s">
        <v>95</v>
      </c>
      <c r="C8" s="62" t="s">
        <v>96</v>
      </c>
      <c r="D8" s="66" t="s">
        <v>97</v>
      </c>
      <c r="E8" s="65" t="s">
        <v>84</v>
      </c>
      <c r="F8" s="65" t="s">
        <v>98</v>
      </c>
      <c r="G8" s="35">
        <v>16</v>
      </c>
      <c r="H8" s="35" t="s">
        <v>124</v>
      </c>
      <c r="I8" s="196" t="s">
        <v>465</v>
      </c>
    </row>
    <row r="9" spans="1:9" s="11" customFormat="1" ht="25.5" customHeight="1">
      <c r="A9" s="35">
        <v>6</v>
      </c>
      <c r="B9" s="38" t="s">
        <v>99</v>
      </c>
      <c r="C9" s="62" t="s">
        <v>100</v>
      </c>
      <c r="D9" s="66" t="s">
        <v>101</v>
      </c>
      <c r="E9" s="64" t="s">
        <v>102</v>
      </c>
      <c r="F9" s="65" t="s">
        <v>103</v>
      </c>
      <c r="G9" s="35">
        <v>44</v>
      </c>
      <c r="H9" s="35">
        <v>329</v>
      </c>
      <c r="I9" s="123"/>
    </row>
    <row r="10" spans="1:9" s="6" customFormat="1" ht="25.5" customHeight="1">
      <c r="A10" s="62">
        <v>7</v>
      </c>
      <c r="B10" s="38" t="s">
        <v>104</v>
      </c>
      <c r="C10" s="62" t="s">
        <v>105</v>
      </c>
      <c r="D10" s="66" t="s">
        <v>106</v>
      </c>
      <c r="E10" s="64" t="s">
        <v>93</v>
      </c>
      <c r="F10" s="65" t="s">
        <v>94</v>
      </c>
      <c r="G10" s="35">
        <v>21</v>
      </c>
      <c r="H10" s="35">
        <v>27</v>
      </c>
      <c r="I10" s="195">
        <v>1258962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 topLeftCell="A1">
      <selection activeCell="C5" sqref="C5"/>
    </sheetView>
  </sheetViews>
  <sheetFormatPr defaultColWidth="9.140625" defaultRowHeight="12.75"/>
  <cols>
    <col min="1" max="1" width="4.28125" style="10" customWidth="1"/>
    <col min="2" max="2" width="28.7109375" style="10" customWidth="1"/>
    <col min="3" max="3" width="14.140625" style="12" customWidth="1"/>
    <col min="4" max="5" width="16.421875" style="27" customWidth="1"/>
    <col min="6" max="6" width="16.421875" style="28" customWidth="1"/>
    <col min="7" max="7" width="11.00390625" style="10" customWidth="1"/>
    <col min="8" max="8" width="22.57421875" style="75" customWidth="1"/>
    <col min="9" max="9" width="16.7109375" style="75" customWidth="1"/>
    <col min="10" max="10" width="36.140625" style="10" customWidth="1"/>
    <col min="11" max="11" width="20.00390625" style="10" customWidth="1"/>
    <col min="12" max="12" width="4.7109375" style="10" customWidth="1"/>
    <col min="13" max="15" width="15.140625" style="10" customWidth="1"/>
    <col min="16" max="16" width="35.140625" style="10" customWidth="1"/>
    <col min="17" max="18" width="11.00390625" style="10" customWidth="1"/>
    <col min="19" max="19" width="11.57421875" style="0" customWidth="1"/>
    <col min="20" max="22" width="11.00390625" style="0" customWidth="1"/>
    <col min="23" max="26" width="11.28125" style="0" customWidth="1"/>
  </cols>
  <sheetData>
    <row r="1" spans="1:7" ht="12.75">
      <c r="A1" s="21" t="s">
        <v>466</v>
      </c>
      <c r="G1" s="29"/>
    </row>
    <row r="2" spans="1:26" ht="62.25" customHeight="1">
      <c r="A2" s="208" t="s">
        <v>44</v>
      </c>
      <c r="B2" s="208" t="s">
        <v>45</v>
      </c>
      <c r="C2" s="208" t="s">
        <v>46</v>
      </c>
      <c r="D2" s="214" t="s">
        <v>47</v>
      </c>
      <c r="E2" s="206" t="s">
        <v>113</v>
      </c>
      <c r="F2" s="214" t="s">
        <v>48</v>
      </c>
      <c r="G2" s="208" t="s">
        <v>49</v>
      </c>
      <c r="H2" s="213" t="s">
        <v>63</v>
      </c>
      <c r="I2" s="213" t="s">
        <v>64</v>
      </c>
      <c r="J2" s="208" t="s">
        <v>11</v>
      </c>
      <c r="K2" s="208" t="s">
        <v>12</v>
      </c>
      <c r="L2" s="208" t="s">
        <v>44</v>
      </c>
      <c r="M2" s="206" t="s">
        <v>50</v>
      </c>
      <c r="N2" s="206"/>
      <c r="O2" s="206"/>
      <c r="P2" s="206" t="s">
        <v>269</v>
      </c>
      <c r="Q2" s="208" t="s">
        <v>65</v>
      </c>
      <c r="R2" s="208"/>
      <c r="S2" s="208"/>
      <c r="T2" s="208"/>
      <c r="U2" s="208"/>
      <c r="V2" s="208"/>
      <c r="W2" s="206" t="s">
        <v>125</v>
      </c>
      <c r="X2" s="206" t="s">
        <v>51</v>
      </c>
      <c r="Y2" s="206" t="s">
        <v>52</v>
      </c>
      <c r="Z2" s="206" t="s">
        <v>53</v>
      </c>
    </row>
    <row r="3" spans="1:26" ht="62.25" customHeight="1">
      <c r="A3" s="208"/>
      <c r="B3" s="208"/>
      <c r="C3" s="208"/>
      <c r="D3" s="214"/>
      <c r="E3" s="206"/>
      <c r="F3" s="214"/>
      <c r="G3" s="208"/>
      <c r="H3" s="213"/>
      <c r="I3" s="213"/>
      <c r="J3" s="208"/>
      <c r="K3" s="208"/>
      <c r="L3" s="208"/>
      <c r="M3" s="127" t="s">
        <v>54</v>
      </c>
      <c r="N3" s="127" t="s">
        <v>55</v>
      </c>
      <c r="O3" s="127" t="s">
        <v>56</v>
      </c>
      <c r="P3" s="206"/>
      <c r="Q3" s="3" t="s">
        <v>57</v>
      </c>
      <c r="R3" s="3" t="s">
        <v>58</v>
      </c>
      <c r="S3" s="3" t="s">
        <v>59</v>
      </c>
      <c r="T3" s="3" t="s">
        <v>60</v>
      </c>
      <c r="U3" s="3" t="s">
        <v>61</v>
      </c>
      <c r="V3" s="3" t="s">
        <v>62</v>
      </c>
      <c r="W3" s="206"/>
      <c r="X3" s="206"/>
      <c r="Y3" s="206"/>
      <c r="Z3" s="206"/>
    </row>
    <row r="4" spans="1:26" ht="13.5" customHeight="1">
      <c r="A4" s="207" t="s">
        <v>108</v>
      </c>
      <c r="B4" s="207"/>
      <c r="C4" s="207"/>
      <c r="D4" s="207"/>
      <c r="E4" s="207"/>
      <c r="F4" s="207"/>
      <c r="G4" s="144"/>
      <c r="H4" s="145"/>
      <c r="I4" s="145"/>
      <c r="J4" s="146"/>
      <c r="K4" s="146"/>
      <c r="L4" s="209" t="s">
        <v>108</v>
      </c>
      <c r="M4" s="210"/>
      <c r="N4" s="210"/>
      <c r="O4" s="211"/>
      <c r="P4" s="146"/>
      <c r="Q4" s="146"/>
      <c r="R4" s="146"/>
      <c r="S4" s="147"/>
      <c r="T4" s="147"/>
      <c r="U4" s="147"/>
      <c r="V4" s="147"/>
      <c r="W4" s="147"/>
      <c r="X4" s="147"/>
      <c r="Y4" s="147"/>
      <c r="Z4" s="147"/>
    </row>
    <row r="5" spans="1:26" s="13" customFormat="1" ht="153">
      <c r="A5" s="2">
        <v>1</v>
      </c>
      <c r="B5" s="67" t="s">
        <v>109</v>
      </c>
      <c r="C5" s="68"/>
      <c r="D5" s="68" t="s">
        <v>110</v>
      </c>
      <c r="E5" s="68" t="s">
        <v>111</v>
      </c>
      <c r="F5" s="68" t="s">
        <v>111</v>
      </c>
      <c r="G5" s="68">
        <v>1955</v>
      </c>
      <c r="H5" s="203">
        <v>7727000</v>
      </c>
      <c r="I5" s="140" t="s">
        <v>610</v>
      </c>
      <c r="J5" s="71" t="s">
        <v>114</v>
      </c>
      <c r="K5" s="67" t="s">
        <v>115</v>
      </c>
      <c r="L5" s="68">
        <v>1</v>
      </c>
      <c r="M5" s="68" t="s">
        <v>116</v>
      </c>
      <c r="N5" s="68" t="s">
        <v>117</v>
      </c>
      <c r="O5" s="68" t="s">
        <v>118</v>
      </c>
      <c r="P5" s="22"/>
      <c r="Q5" s="68" t="s">
        <v>120</v>
      </c>
      <c r="R5" s="68" t="s">
        <v>121</v>
      </c>
      <c r="S5" s="68" t="s">
        <v>122</v>
      </c>
      <c r="T5" s="68" t="s">
        <v>123</v>
      </c>
      <c r="U5" s="68" t="s">
        <v>124</v>
      </c>
      <c r="V5" s="68" t="s">
        <v>120</v>
      </c>
      <c r="W5" s="73">
        <v>2428.81</v>
      </c>
      <c r="X5" s="74"/>
      <c r="Y5" s="74"/>
      <c r="Z5" s="74"/>
    </row>
    <row r="6" spans="1:26" s="13" customFormat="1" ht="12.75">
      <c r="A6" s="2">
        <v>2</v>
      </c>
      <c r="B6" s="69" t="s">
        <v>112</v>
      </c>
      <c r="C6" s="69"/>
      <c r="D6" s="37" t="s">
        <v>110</v>
      </c>
      <c r="E6" s="37" t="s">
        <v>111</v>
      </c>
      <c r="F6" s="37" t="s">
        <v>111</v>
      </c>
      <c r="G6" s="37">
        <v>1900</v>
      </c>
      <c r="H6" s="78">
        <v>61771.35</v>
      </c>
      <c r="I6" s="140" t="s">
        <v>584</v>
      </c>
      <c r="J6" s="72"/>
      <c r="K6" s="69" t="s">
        <v>119</v>
      </c>
      <c r="L6" s="37">
        <v>2</v>
      </c>
      <c r="M6" s="69" t="s">
        <v>54</v>
      </c>
      <c r="N6" s="69"/>
      <c r="O6" s="69"/>
      <c r="P6" s="22"/>
      <c r="Q6" s="69"/>
      <c r="R6" s="69"/>
      <c r="S6" s="69"/>
      <c r="T6" s="69"/>
      <c r="U6" s="69"/>
      <c r="V6" s="69"/>
      <c r="W6" s="62">
        <v>189</v>
      </c>
      <c r="X6" s="26"/>
      <c r="Y6" s="26"/>
      <c r="Z6" s="26"/>
    </row>
    <row r="7" spans="1:26" s="6" customFormat="1" ht="12.75">
      <c r="A7" s="208" t="s">
        <v>0</v>
      </c>
      <c r="B7" s="208" t="s">
        <v>0</v>
      </c>
      <c r="C7" s="208"/>
      <c r="D7" s="31"/>
      <c r="E7" s="31"/>
      <c r="F7" s="32"/>
      <c r="G7" s="1"/>
      <c r="H7" s="138">
        <f>SUM(H5:H6)</f>
        <v>7788771.35</v>
      </c>
      <c r="I7" s="138"/>
      <c r="J7" s="22"/>
      <c r="K7" s="22"/>
      <c r="L7" s="22"/>
      <c r="M7" s="22"/>
      <c r="N7" s="22"/>
      <c r="O7" s="22"/>
      <c r="P7" s="22"/>
      <c r="Q7" s="22"/>
      <c r="R7" s="22"/>
      <c r="S7" s="52"/>
      <c r="T7" s="52"/>
      <c r="U7" s="52"/>
      <c r="V7" s="52"/>
      <c r="W7" s="52"/>
      <c r="X7" s="52"/>
      <c r="Y7" s="52"/>
      <c r="Z7" s="52"/>
    </row>
    <row r="8" spans="1:26" ht="12.75" customHeight="1">
      <c r="A8" s="212" t="s">
        <v>257</v>
      </c>
      <c r="B8" s="212"/>
      <c r="C8" s="212"/>
      <c r="D8" s="212"/>
      <c r="E8" s="212"/>
      <c r="F8" s="212"/>
      <c r="G8" s="212"/>
      <c r="H8" s="212"/>
      <c r="I8" s="126"/>
      <c r="J8" s="56"/>
      <c r="K8" s="56"/>
      <c r="L8" s="218" t="s">
        <v>257</v>
      </c>
      <c r="M8" s="219"/>
      <c r="N8" s="219"/>
      <c r="O8" s="219"/>
      <c r="P8" s="220"/>
      <c r="Q8" s="56"/>
      <c r="R8" s="56"/>
      <c r="S8" s="57"/>
      <c r="T8" s="57"/>
      <c r="U8" s="57"/>
      <c r="V8" s="57"/>
      <c r="W8" s="57"/>
      <c r="X8" s="57"/>
      <c r="Y8" s="57"/>
      <c r="Z8" s="57"/>
    </row>
    <row r="9" spans="1:26" s="13" customFormat="1" ht="140.25">
      <c r="A9" s="2">
        <v>1</v>
      </c>
      <c r="B9" s="67" t="s">
        <v>259</v>
      </c>
      <c r="C9" s="68" t="s">
        <v>260</v>
      </c>
      <c r="D9" s="68" t="s">
        <v>110</v>
      </c>
      <c r="E9" s="68" t="s">
        <v>111</v>
      </c>
      <c r="F9" s="68" t="s">
        <v>111</v>
      </c>
      <c r="G9" s="68" t="s">
        <v>468</v>
      </c>
      <c r="H9" s="77">
        <v>2000000</v>
      </c>
      <c r="I9" s="140" t="s">
        <v>585</v>
      </c>
      <c r="J9" s="71" t="s">
        <v>263</v>
      </c>
      <c r="K9" s="67" t="s">
        <v>264</v>
      </c>
      <c r="L9" s="68">
        <v>1</v>
      </c>
      <c r="M9" s="68" t="s">
        <v>265</v>
      </c>
      <c r="N9" s="68" t="s">
        <v>266</v>
      </c>
      <c r="O9" s="68" t="s">
        <v>267</v>
      </c>
      <c r="P9" s="143" t="s">
        <v>268</v>
      </c>
      <c r="Q9" s="68" t="s">
        <v>120</v>
      </c>
      <c r="R9" s="68" t="s">
        <v>120</v>
      </c>
      <c r="S9" s="68" t="s">
        <v>120</v>
      </c>
      <c r="T9" s="68" t="s">
        <v>120</v>
      </c>
      <c r="U9" s="97" t="s">
        <v>124</v>
      </c>
      <c r="V9" s="97" t="s">
        <v>120</v>
      </c>
      <c r="W9" s="97">
        <v>1429.1</v>
      </c>
      <c r="X9" s="97">
        <v>3</v>
      </c>
      <c r="Y9" s="97" t="s">
        <v>110</v>
      </c>
      <c r="Z9" s="97" t="s">
        <v>111</v>
      </c>
    </row>
    <row r="10" spans="1:26" s="13" customFormat="1" ht="25.5">
      <c r="A10" s="2">
        <v>2</v>
      </c>
      <c r="B10" s="69" t="s">
        <v>261</v>
      </c>
      <c r="C10" s="37"/>
      <c r="D10" s="37" t="s">
        <v>111</v>
      </c>
      <c r="E10" s="37" t="s">
        <v>111</v>
      </c>
      <c r="F10" s="37" t="s">
        <v>111</v>
      </c>
      <c r="G10" s="37" t="s">
        <v>467</v>
      </c>
      <c r="H10" s="78">
        <v>34380.49</v>
      </c>
      <c r="I10" s="140" t="s">
        <v>584</v>
      </c>
      <c r="J10" s="72"/>
      <c r="K10" s="67" t="s">
        <v>264</v>
      </c>
      <c r="L10" s="68">
        <v>2</v>
      </c>
      <c r="M10" s="37" t="s">
        <v>265</v>
      </c>
      <c r="N10" s="37"/>
      <c r="O10" s="37"/>
      <c r="P10" s="37"/>
      <c r="Q10" s="69"/>
      <c r="R10" s="69"/>
      <c r="S10" s="69"/>
      <c r="T10" s="69"/>
      <c r="U10" s="69"/>
      <c r="V10" s="69"/>
      <c r="W10" s="26"/>
      <c r="X10" s="26"/>
      <c r="Y10" s="26"/>
      <c r="Z10" s="26"/>
    </row>
    <row r="11" spans="1:26" s="13" customFormat="1" ht="25.5">
      <c r="A11" s="2">
        <v>3</v>
      </c>
      <c r="B11" s="69" t="s">
        <v>586</v>
      </c>
      <c r="C11" s="37" t="s">
        <v>262</v>
      </c>
      <c r="D11" s="37" t="s">
        <v>110</v>
      </c>
      <c r="E11" s="37" t="s">
        <v>111</v>
      </c>
      <c r="F11" s="37" t="s">
        <v>111</v>
      </c>
      <c r="G11" s="37"/>
      <c r="H11" s="78">
        <v>19594</v>
      </c>
      <c r="I11" s="140" t="s">
        <v>584</v>
      </c>
      <c r="J11" s="72"/>
      <c r="K11" s="67" t="s">
        <v>264</v>
      </c>
      <c r="L11" s="68">
        <v>3</v>
      </c>
      <c r="M11" s="37" t="s">
        <v>265</v>
      </c>
      <c r="N11" s="37"/>
      <c r="O11" s="37"/>
      <c r="P11" s="37"/>
      <c r="Q11" s="69"/>
      <c r="R11" s="69"/>
      <c r="S11" s="69"/>
      <c r="T11" s="69"/>
      <c r="U11" s="69"/>
      <c r="V11" s="69"/>
      <c r="W11" s="26"/>
      <c r="X11" s="26"/>
      <c r="Y11" s="26"/>
      <c r="Z11" s="26"/>
    </row>
    <row r="12" spans="1:26" s="6" customFormat="1" ht="14.25" customHeight="1">
      <c r="A12" s="208" t="s">
        <v>0</v>
      </c>
      <c r="B12" s="208" t="s">
        <v>0</v>
      </c>
      <c r="C12" s="208"/>
      <c r="D12" s="31"/>
      <c r="E12" s="31"/>
      <c r="F12" s="32"/>
      <c r="G12" s="1"/>
      <c r="H12" s="138">
        <f>SUM(H9:H11)</f>
        <v>2053974.49</v>
      </c>
      <c r="I12" s="138"/>
      <c r="J12" s="22"/>
      <c r="K12" s="22"/>
      <c r="L12" s="22"/>
      <c r="M12" s="22"/>
      <c r="N12" s="22"/>
      <c r="O12" s="22"/>
      <c r="P12" s="22"/>
      <c r="Q12" s="22"/>
      <c r="R12" s="22"/>
      <c r="S12" s="52"/>
      <c r="T12" s="52"/>
      <c r="U12" s="52"/>
      <c r="V12" s="52"/>
      <c r="W12" s="52"/>
      <c r="X12" s="52"/>
      <c r="Y12" s="52"/>
      <c r="Z12" s="52"/>
    </row>
    <row r="13" spans="1:26" ht="15.75" customHeight="1">
      <c r="A13" s="212" t="s">
        <v>292</v>
      </c>
      <c r="B13" s="212"/>
      <c r="C13" s="212"/>
      <c r="D13" s="212"/>
      <c r="E13" s="212"/>
      <c r="F13" s="212"/>
      <c r="G13" s="212"/>
      <c r="H13" s="221"/>
      <c r="I13" s="126"/>
      <c r="J13" s="56"/>
      <c r="K13" s="56"/>
      <c r="L13" s="218" t="s">
        <v>292</v>
      </c>
      <c r="M13" s="219"/>
      <c r="N13" s="219"/>
      <c r="O13" s="219"/>
      <c r="P13" s="220"/>
      <c r="Q13" s="56"/>
      <c r="R13" s="56"/>
      <c r="S13" s="57"/>
      <c r="T13" s="57"/>
      <c r="U13" s="57"/>
      <c r="V13" s="57"/>
      <c r="W13" s="57"/>
      <c r="X13" s="57"/>
      <c r="Y13" s="57"/>
      <c r="Z13" s="57"/>
    </row>
    <row r="14" spans="1:26" s="6" customFormat="1" ht="25.5">
      <c r="A14" s="2">
        <v>1</v>
      </c>
      <c r="B14" s="67" t="s">
        <v>293</v>
      </c>
      <c r="C14" s="67"/>
      <c r="D14" s="68" t="s">
        <v>110</v>
      </c>
      <c r="E14" s="68" t="s">
        <v>111</v>
      </c>
      <c r="F14" s="68" t="s">
        <v>111</v>
      </c>
      <c r="G14" s="68">
        <v>1969</v>
      </c>
      <c r="H14" s="78">
        <v>483000</v>
      </c>
      <c r="I14" s="141" t="s">
        <v>587</v>
      </c>
      <c r="J14" s="71" t="s">
        <v>297</v>
      </c>
      <c r="K14" s="67" t="s">
        <v>298</v>
      </c>
      <c r="L14" s="68">
        <v>1</v>
      </c>
      <c r="M14" s="68" t="s">
        <v>265</v>
      </c>
      <c r="N14" s="68" t="s">
        <v>299</v>
      </c>
      <c r="O14" s="68" t="s">
        <v>300</v>
      </c>
      <c r="P14" s="22"/>
      <c r="Q14" s="68" t="s">
        <v>120</v>
      </c>
      <c r="R14" s="68" t="s">
        <v>120</v>
      </c>
      <c r="S14" s="68" t="s">
        <v>120</v>
      </c>
      <c r="T14" s="68" t="s">
        <v>120</v>
      </c>
      <c r="U14" s="68" t="s">
        <v>124</v>
      </c>
      <c r="V14" s="68" t="s">
        <v>120</v>
      </c>
      <c r="W14" s="97">
        <v>153.78</v>
      </c>
      <c r="X14" s="97">
        <v>2</v>
      </c>
      <c r="Y14" s="97" t="s">
        <v>110</v>
      </c>
      <c r="Z14" s="97" t="s">
        <v>111</v>
      </c>
    </row>
    <row r="15" spans="1:26" s="6" customFormat="1" ht="25.5">
      <c r="A15" s="2">
        <v>2</v>
      </c>
      <c r="B15" s="69" t="s">
        <v>294</v>
      </c>
      <c r="C15" s="69"/>
      <c r="D15" s="37" t="s">
        <v>110</v>
      </c>
      <c r="E15" s="68" t="s">
        <v>111</v>
      </c>
      <c r="F15" s="68" t="s">
        <v>111</v>
      </c>
      <c r="G15" s="68">
        <v>1969</v>
      </c>
      <c r="H15" s="78">
        <v>281000</v>
      </c>
      <c r="I15" s="141" t="s">
        <v>587</v>
      </c>
      <c r="J15" s="71" t="s">
        <v>297</v>
      </c>
      <c r="K15" s="67" t="s">
        <v>298</v>
      </c>
      <c r="L15" s="68">
        <v>2</v>
      </c>
      <c r="M15" s="68" t="s">
        <v>265</v>
      </c>
      <c r="N15" s="37" t="s">
        <v>301</v>
      </c>
      <c r="O15" s="68" t="s">
        <v>300</v>
      </c>
      <c r="P15" s="22"/>
      <c r="Q15" s="68" t="s">
        <v>120</v>
      </c>
      <c r="R15" s="68" t="s">
        <v>120</v>
      </c>
      <c r="S15" s="68" t="s">
        <v>120</v>
      </c>
      <c r="T15" s="68" t="s">
        <v>120</v>
      </c>
      <c r="U15" s="37" t="s">
        <v>124</v>
      </c>
      <c r="V15" s="68" t="s">
        <v>120</v>
      </c>
      <c r="W15" s="62">
        <v>131.03</v>
      </c>
      <c r="X15" s="62">
        <v>1</v>
      </c>
      <c r="Y15" s="97" t="s">
        <v>111</v>
      </c>
      <c r="Z15" s="97" t="s">
        <v>111</v>
      </c>
    </row>
    <row r="16" spans="1:26" s="6" customFormat="1" ht="25.5">
      <c r="A16" s="2">
        <v>3</v>
      </c>
      <c r="B16" s="69" t="s">
        <v>295</v>
      </c>
      <c r="C16" s="69"/>
      <c r="D16" s="37" t="s">
        <v>110</v>
      </c>
      <c r="E16" s="68" t="s">
        <v>111</v>
      </c>
      <c r="F16" s="68" t="s">
        <v>111</v>
      </c>
      <c r="G16" s="68">
        <v>1969</v>
      </c>
      <c r="H16" s="78">
        <v>288000</v>
      </c>
      <c r="I16" s="141" t="s">
        <v>587</v>
      </c>
      <c r="J16" s="71" t="s">
        <v>297</v>
      </c>
      <c r="K16" s="67" t="s">
        <v>298</v>
      </c>
      <c r="L16" s="68">
        <v>3</v>
      </c>
      <c r="M16" s="68" t="s">
        <v>265</v>
      </c>
      <c r="N16" s="37" t="s">
        <v>301</v>
      </c>
      <c r="O16" s="68" t="s">
        <v>300</v>
      </c>
      <c r="P16" s="22"/>
      <c r="Q16" s="68" t="s">
        <v>120</v>
      </c>
      <c r="R16" s="68" t="s">
        <v>120</v>
      </c>
      <c r="S16" s="68" t="s">
        <v>120</v>
      </c>
      <c r="T16" s="68" t="s">
        <v>120</v>
      </c>
      <c r="U16" s="37" t="s">
        <v>124</v>
      </c>
      <c r="V16" s="68" t="s">
        <v>120</v>
      </c>
      <c r="W16" s="62">
        <v>118.76</v>
      </c>
      <c r="X16" s="62">
        <v>1</v>
      </c>
      <c r="Y16" s="97" t="s">
        <v>111</v>
      </c>
      <c r="Z16" s="97" t="s">
        <v>111</v>
      </c>
    </row>
    <row r="17" spans="1:26" s="6" customFormat="1" ht="25.5">
      <c r="A17" s="2">
        <v>4</v>
      </c>
      <c r="B17" s="69" t="s">
        <v>296</v>
      </c>
      <c r="C17" s="69"/>
      <c r="D17" s="37" t="s">
        <v>110</v>
      </c>
      <c r="E17" s="68" t="s">
        <v>111</v>
      </c>
      <c r="F17" s="68" t="s">
        <v>111</v>
      </c>
      <c r="G17" s="68">
        <v>1969</v>
      </c>
      <c r="H17" s="78">
        <v>70000</v>
      </c>
      <c r="I17" s="141" t="s">
        <v>587</v>
      </c>
      <c r="J17" s="71" t="s">
        <v>297</v>
      </c>
      <c r="K17" s="67" t="s">
        <v>298</v>
      </c>
      <c r="L17" s="68">
        <v>4</v>
      </c>
      <c r="M17" s="68" t="s">
        <v>265</v>
      </c>
      <c r="N17" s="37" t="s">
        <v>301</v>
      </c>
      <c r="O17" s="68" t="s">
        <v>300</v>
      </c>
      <c r="P17" s="22"/>
      <c r="Q17" s="68" t="s">
        <v>120</v>
      </c>
      <c r="R17" s="68" t="s">
        <v>120</v>
      </c>
      <c r="S17" s="68" t="s">
        <v>120</v>
      </c>
      <c r="T17" s="68" t="s">
        <v>120</v>
      </c>
      <c r="U17" s="37" t="s">
        <v>124</v>
      </c>
      <c r="V17" s="68" t="s">
        <v>120</v>
      </c>
      <c r="W17" s="62">
        <v>38.78</v>
      </c>
      <c r="X17" s="62">
        <v>1</v>
      </c>
      <c r="Y17" s="97" t="s">
        <v>111</v>
      </c>
      <c r="Z17" s="97" t="s">
        <v>111</v>
      </c>
    </row>
    <row r="18" spans="1:26" s="6" customFormat="1" ht="12.75">
      <c r="A18" s="208" t="s">
        <v>0</v>
      </c>
      <c r="B18" s="208"/>
      <c r="C18" s="208"/>
      <c r="D18" s="31"/>
      <c r="E18" s="31"/>
      <c r="F18" s="32"/>
      <c r="G18" s="1"/>
      <c r="H18" s="138">
        <f>SUM(H14:H17)</f>
        <v>1122000</v>
      </c>
      <c r="I18" s="138"/>
      <c r="J18" s="22"/>
      <c r="K18" s="22"/>
      <c r="L18" s="22"/>
      <c r="M18" s="22"/>
      <c r="N18" s="22"/>
      <c r="O18" s="22"/>
      <c r="P18" s="22"/>
      <c r="Q18" s="22"/>
      <c r="R18" s="22"/>
      <c r="S18" s="52"/>
      <c r="T18" s="52"/>
      <c r="U18" s="52"/>
      <c r="V18" s="52"/>
      <c r="W18" s="52"/>
      <c r="X18" s="52"/>
      <c r="Y18" s="52"/>
      <c r="Z18" s="52"/>
    </row>
    <row r="19" spans="1:26" ht="12.75" customHeight="1">
      <c r="A19" s="212" t="s">
        <v>352</v>
      </c>
      <c r="B19" s="212"/>
      <c r="C19" s="212"/>
      <c r="D19" s="212"/>
      <c r="E19" s="212"/>
      <c r="F19" s="212"/>
      <c r="G19" s="212"/>
      <c r="H19" s="212"/>
      <c r="I19" s="126"/>
      <c r="J19" s="56"/>
      <c r="K19" s="56"/>
      <c r="L19" s="218" t="s">
        <v>352</v>
      </c>
      <c r="M19" s="219"/>
      <c r="N19" s="219"/>
      <c r="O19" s="219"/>
      <c r="P19" s="219"/>
      <c r="Q19" s="220"/>
      <c r="R19" s="56"/>
      <c r="S19" s="57"/>
      <c r="T19" s="57"/>
      <c r="U19" s="57"/>
      <c r="V19" s="57"/>
      <c r="W19" s="57"/>
      <c r="X19" s="57"/>
      <c r="Y19" s="57"/>
      <c r="Z19" s="57"/>
    </row>
    <row r="20" spans="1:26" s="6" customFormat="1" ht="38.25">
      <c r="A20" s="2">
        <v>1</v>
      </c>
      <c r="B20" s="67" t="s">
        <v>353</v>
      </c>
      <c r="C20" s="68" t="s">
        <v>354</v>
      </c>
      <c r="D20" s="68" t="s">
        <v>111</v>
      </c>
      <c r="E20" s="68" t="s">
        <v>111</v>
      </c>
      <c r="F20" s="68" t="s">
        <v>111</v>
      </c>
      <c r="G20" s="68"/>
      <c r="H20" s="77">
        <v>6623.75</v>
      </c>
      <c r="I20" s="78" t="s">
        <v>584</v>
      </c>
      <c r="J20" s="71" t="s">
        <v>362</v>
      </c>
      <c r="K20" s="67" t="s">
        <v>363</v>
      </c>
      <c r="L20" s="68">
        <v>1</v>
      </c>
      <c r="M20" s="67"/>
      <c r="N20" s="67"/>
      <c r="O20" s="68" t="s">
        <v>300</v>
      </c>
      <c r="P20" s="68"/>
      <c r="Q20" s="68"/>
      <c r="R20" s="68"/>
      <c r="S20" s="68"/>
      <c r="T20" s="68"/>
      <c r="U20" s="68"/>
      <c r="V20" s="68"/>
      <c r="W20" s="97"/>
      <c r="X20" s="97">
        <v>1</v>
      </c>
      <c r="Y20" s="97" t="s">
        <v>301</v>
      </c>
      <c r="Z20" s="97" t="s">
        <v>301</v>
      </c>
    </row>
    <row r="21" spans="1:26" s="6" customFormat="1" ht="38.25">
      <c r="A21" s="2">
        <v>2</v>
      </c>
      <c r="B21" s="69" t="s">
        <v>355</v>
      </c>
      <c r="C21" s="37" t="s">
        <v>354</v>
      </c>
      <c r="D21" s="37" t="s">
        <v>111</v>
      </c>
      <c r="E21" s="37" t="s">
        <v>111</v>
      </c>
      <c r="F21" s="37" t="s">
        <v>111</v>
      </c>
      <c r="G21" s="37">
        <v>1973</v>
      </c>
      <c r="H21" s="78">
        <v>23327.81</v>
      </c>
      <c r="I21" s="78" t="s">
        <v>584</v>
      </c>
      <c r="J21" s="72" t="s">
        <v>362</v>
      </c>
      <c r="K21" s="69" t="s">
        <v>363</v>
      </c>
      <c r="L21" s="37">
        <v>2</v>
      </c>
      <c r="M21" s="69"/>
      <c r="N21" s="69"/>
      <c r="O21" s="37" t="s">
        <v>300</v>
      </c>
      <c r="P21" s="37"/>
      <c r="Q21" s="37"/>
      <c r="R21" s="37"/>
      <c r="S21" s="37"/>
      <c r="T21" s="37"/>
      <c r="U21" s="37"/>
      <c r="V21" s="37"/>
      <c r="W21" s="62"/>
      <c r="X21" s="62">
        <v>1</v>
      </c>
      <c r="Y21" s="62" t="s">
        <v>301</v>
      </c>
      <c r="Z21" s="62" t="s">
        <v>301</v>
      </c>
    </row>
    <row r="22" spans="1:26" s="6" customFormat="1" ht="102">
      <c r="A22" s="2">
        <v>3</v>
      </c>
      <c r="B22" s="69" t="s">
        <v>356</v>
      </c>
      <c r="C22" s="37" t="s">
        <v>357</v>
      </c>
      <c r="D22" s="37" t="s">
        <v>110</v>
      </c>
      <c r="E22" s="37" t="s">
        <v>111</v>
      </c>
      <c r="F22" s="37" t="s">
        <v>111</v>
      </c>
      <c r="G22" s="37">
        <v>1968</v>
      </c>
      <c r="H22" s="204">
        <v>4662000</v>
      </c>
      <c r="I22" s="204" t="s">
        <v>610</v>
      </c>
      <c r="J22" s="72" t="s">
        <v>364</v>
      </c>
      <c r="K22" s="69" t="s">
        <v>363</v>
      </c>
      <c r="L22" s="37">
        <v>3</v>
      </c>
      <c r="M22" s="69"/>
      <c r="N22" s="69"/>
      <c r="O22" s="37" t="s">
        <v>300</v>
      </c>
      <c r="P22" s="37" t="s">
        <v>368</v>
      </c>
      <c r="Q22" s="37" t="s">
        <v>120</v>
      </c>
      <c r="R22" s="37" t="s">
        <v>120</v>
      </c>
      <c r="S22" s="37" t="s">
        <v>120</v>
      </c>
      <c r="T22" s="37" t="s">
        <v>120</v>
      </c>
      <c r="U22" s="37" t="s">
        <v>121</v>
      </c>
      <c r="V22" s="37" t="s">
        <v>121</v>
      </c>
      <c r="W22" s="62">
        <v>1573</v>
      </c>
      <c r="X22" s="104" t="s">
        <v>369</v>
      </c>
      <c r="Y22" s="62" t="s">
        <v>301</v>
      </c>
      <c r="Z22" s="62" t="s">
        <v>301</v>
      </c>
    </row>
    <row r="23" spans="1:26" s="6" customFormat="1" ht="38.25">
      <c r="A23" s="2">
        <v>4</v>
      </c>
      <c r="B23" s="69" t="s">
        <v>358</v>
      </c>
      <c r="C23" s="37" t="s">
        <v>359</v>
      </c>
      <c r="D23" s="37" t="s">
        <v>110</v>
      </c>
      <c r="E23" s="37" t="s">
        <v>111</v>
      </c>
      <c r="F23" s="37" t="s">
        <v>111</v>
      </c>
      <c r="G23" s="37"/>
      <c r="H23" s="205">
        <v>27540.64</v>
      </c>
      <c r="I23" s="205" t="s">
        <v>584</v>
      </c>
      <c r="J23" s="72" t="s">
        <v>365</v>
      </c>
      <c r="K23" s="69" t="s">
        <v>363</v>
      </c>
      <c r="L23" s="37">
        <v>4</v>
      </c>
      <c r="M23" s="69"/>
      <c r="N23" s="69"/>
      <c r="O23" s="37" t="s">
        <v>300</v>
      </c>
      <c r="P23" s="37" t="s">
        <v>370</v>
      </c>
      <c r="Q23" s="37"/>
      <c r="R23" s="37"/>
      <c r="S23" s="37"/>
      <c r="T23" s="37"/>
      <c r="U23" s="37"/>
      <c r="V23" s="37"/>
      <c r="W23" s="62"/>
      <c r="X23" s="62">
        <v>1</v>
      </c>
      <c r="Y23" s="62" t="s">
        <v>301</v>
      </c>
      <c r="Z23" s="62" t="s">
        <v>301</v>
      </c>
    </row>
    <row r="24" spans="1:26" s="6" customFormat="1" ht="216.75">
      <c r="A24" s="2">
        <v>5</v>
      </c>
      <c r="B24" s="69" t="s">
        <v>360</v>
      </c>
      <c r="C24" s="37" t="s">
        <v>361</v>
      </c>
      <c r="D24" s="37" t="s">
        <v>110</v>
      </c>
      <c r="E24" s="37" t="s">
        <v>111</v>
      </c>
      <c r="F24" s="37" t="s">
        <v>111</v>
      </c>
      <c r="G24" s="37">
        <v>1974</v>
      </c>
      <c r="H24" s="204">
        <v>5782000</v>
      </c>
      <c r="I24" s="204" t="s">
        <v>611</v>
      </c>
      <c r="J24" s="72" t="s">
        <v>366</v>
      </c>
      <c r="K24" s="69" t="s">
        <v>367</v>
      </c>
      <c r="L24" s="37">
        <v>5</v>
      </c>
      <c r="M24" s="69"/>
      <c r="N24" s="69"/>
      <c r="O24" s="37" t="s">
        <v>300</v>
      </c>
      <c r="P24" s="37" t="s">
        <v>371</v>
      </c>
      <c r="Q24" s="37" t="s">
        <v>120</v>
      </c>
      <c r="R24" s="37" t="s">
        <v>120</v>
      </c>
      <c r="S24" s="37" t="s">
        <v>120</v>
      </c>
      <c r="T24" s="37" t="s">
        <v>120</v>
      </c>
      <c r="U24" s="37" t="s">
        <v>121</v>
      </c>
      <c r="V24" s="37" t="s">
        <v>121</v>
      </c>
      <c r="W24" s="62">
        <v>2632</v>
      </c>
      <c r="X24" s="62">
        <v>4</v>
      </c>
      <c r="Y24" s="62" t="s">
        <v>372</v>
      </c>
      <c r="Z24" s="62" t="s">
        <v>301</v>
      </c>
    </row>
    <row r="25" spans="1:26" s="13" customFormat="1" ht="12.75">
      <c r="A25" s="1"/>
      <c r="B25" s="208" t="s">
        <v>0</v>
      </c>
      <c r="C25" s="208"/>
      <c r="D25" s="31"/>
      <c r="E25" s="31"/>
      <c r="F25" s="30"/>
      <c r="G25" s="22"/>
      <c r="H25" s="138">
        <f>SUM(H20:H24)</f>
        <v>10501492.2</v>
      </c>
      <c r="I25" s="138">
        <f>SUM(H20,H21,I22,H23,I24)</f>
        <v>57492.2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>
      <c r="A26" s="212" t="s">
        <v>411</v>
      </c>
      <c r="B26" s="212"/>
      <c r="C26" s="212"/>
      <c r="D26" s="212"/>
      <c r="E26" s="212"/>
      <c r="F26" s="212"/>
      <c r="G26" s="212"/>
      <c r="H26" s="212"/>
      <c r="I26" s="126"/>
      <c r="J26" s="56"/>
      <c r="K26" s="56"/>
      <c r="L26" s="218" t="s">
        <v>411</v>
      </c>
      <c r="M26" s="219"/>
      <c r="N26" s="219"/>
      <c r="O26" s="219"/>
      <c r="P26" s="220"/>
      <c r="Q26" s="56"/>
      <c r="R26" s="56"/>
      <c r="S26" s="57"/>
      <c r="T26" s="57"/>
      <c r="U26" s="57"/>
      <c r="V26" s="57"/>
      <c r="W26" s="57"/>
      <c r="X26" s="57"/>
      <c r="Y26" s="57"/>
      <c r="Z26" s="57"/>
    </row>
    <row r="27" spans="1:26" s="10" customFormat="1" ht="102">
      <c r="A27" s="2">
        <v>1</v>
      </c>
      <c r="B27" s="105" t="s">
        <v>413</v>
      </c>
      <c r="C27" s="109" t="s">
        <v>414</v>
      </c>
      <c r="D27" s="111" t="s">
        <v>372</v>
      </c>
      <c r="E27" s="62" t="s">
        <v>111</v>
      </c>
      <c r="F27" s="134" t="s">
        <v>110</v>
      </c>
      <c r="G27" s="109"/>
      <c r="H27" s="136">
        <v>2681522.33</v>
      </c>
      <c r="I27" s="140" t="s">
        <v>584</v>
      </c>
      <c r="J27" s="129" t="s">
        <v>418</v>
      </c>
      <c r="K27" s="105" t="s">
        <v>419</v>
      </c>
      <c r="L27" s="109">
        <v>1</v>
      </c>
      <c r="M27" s="105" t="s">
        <v>420</v>
      </c>
      <c r="N27" s="105" t="s">
        <v>421</v>
      </c>
      <c r="O27" s="131" t="s">
        <v>422</v>
      </c>
      <c r="P27" s="20" t="s">
        <v>426</v>
      </c>
      <c r="Q27" s="37" t="s">
        <v>427</v>
      </c>
      <c r="R27" s="37" t="s">
        <v>428</v>
      </c>
      <c r="S27" s="37" t="s">
        <v>428</v>
      </c>
      <c r="T27" s="37" t="s">
        <v>428</v>
      </c>
      <c r="U27" s="37" t="s">
        <v>428</v>
      </c>
      <c r="V27" s="37" t="s">
        <v>428</v>
      </c>
      <c r="W27" s="62" t="s">
        <v>429</v>
      </c>
      <c r="X27" s="62" t="s">
        <v>430</v>
      </c>
      <c r="Y27" s="62" t="s">
        <v>431</v>
      </c>
      <c r="Z27" s="62" t="s">
        <v>431</v>
      </c>
    </row>
    <row r="28" spans="1:26" s="10" customFormat="1" ht="63.75">
      <c r="A28" s="2">
        <v>2</v>
      </c>
      <c r="B28" s="106" t="s">
        <v>415</v>
      </c>
      <c r="C28" s="112"/>
      <c r="D28" s="114" t="s">
        <v>416</v>
      </c>
      <c r="E28" s="62" t="s">
        <v>111</v>
      </c>
      <c r="F28" s="135" t="s">
        <v>417</v>
      </c>
      <c r="G28" s="112">
        <v>2005</v>
      </c>
      <c r="H28" s="137">
        <v>50441.04</v>
      </c>
      <c r="I28" s="140" t="s">
        <v>584</v>
      </c>
      <c r="J28" s="130" t="s">
        <v>423</v>
      </c>
      <c r="K28" s="106" t="s">
        <v>419</v>
      </c>
      <c r="L28" s="112">
        <v>2</v>
      </c>
      <c r="M28" s="106" t="s">
        <v>424</v>
      </c>
      <c r="N28" s="106"/>
      <c r="O28" s="132" t="s">
        <v>425</v>
      </c>
      <c r="P28" s="26"/>
      <c r="Q28" s="37" t="s">
        <v>427</v>
      </c>
      <c r="R28" s="37" t="s">
        <v>428</v>
      </c>
      <c r="S28" s="37"/>
      <c r="T28" s="37" t="s">
        <v>432</v>
      </c>
      <c r="U28" s="37"/>
      <c r="V28" s="37"/>
      <c r="W28" s="62" t="s">
        <v>433</v>
      </c>
      <c r="X28" s="62" t="s">
        <v>430</v>
      </c>
      <c r="Y28" s="62" t="s">
        <v>434</v>
      </c>
      <c r="Z28" s="62" t="s">
        <v>434</v>
      </c>
    </row>
    <row r="29" spans="1:26" s="13" customFormat="1" ht="20.25" customHeight="1" thickBot="1">
      <c r="A29" s="208" t="s">
        <v>22</v>
      </c>
      <c r="B29" s="208"/>
      <c r="C29" s="208"/>
      <c r="D29" s="133"/>
      <c r="E29" s="70"/>
      <c r="F29" s="142"/>
      <c r="G29" s="36"/>
      <c r="H29" s="125">
        <f>SUM(H27:H28)</f>
        <v>2731963.37</v>
      </c>
      <c r="I29" s="12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18" s="6" customFormat="1" ht="18.75" customHeight="1" thickBot="1">
      <c r="A30" s="10"/>
      <c r="B30" s="33"/>
      <c r="E30" s="215" t="s">
        <v>588</v>
      </c>
      <c r="F30" s="216"/>
      <c r="G30" s="217"/>
      <c r="H30" s="149">
        <f>SUM(H29,H25,H18,H12,H7)</f>
        <v>24198201.41</v>
      </c>
      <c r="I30" s="75"/>
      <c r="J30" s="10"/>
      <c r="K30" s="13"/>
      <c r="L30" s="13"/>
      <c r="M30" s="13"/>
      <c r="N30" s="13"/>
      <c r="O30" s="13"/>
      <c r="P30" s="13"/>
      <c r="Q30" s="13"/>
      <c r="R30" s="13"/>
    </row>
    <row r="31" spans="1:18" s="6" customFormat="1" ht="12.75">
      <c r="A31" s="10"/>
      <c r="B31" s="10"/>
      <c r="C31" s="12"/>
      <c r="D31" s="27"/>
      <c r="E31" s="27"/>
      <c r="F31" s="28"/>
      <c r="G31" s="10"/>
      <c r="H31" s="75"/>
      <c r="I31" s="75"/>
      <c r="J31" s="10"/>
      <c r="K31" s="13"/>
      <c r="L31" s="13"/>
      <c r="M31" s="13"/>
      <c r="N31" s="13"/>
      <c r="O31" s="13"/>
      <c r="P31" s="13"/>
      <c r="Q31" s="13"/>
      <c r="R31" s="13"/>
    </row>
    <row r="32" spans="1:18" s="6" customFormat="1" ht="12.75">
      <c r="A32" s="10"/>
      <c r="B32" s="10"/>
      <c r="C32" s="12"/>
      <c r="D32" s="27"/>
      <c r="E32" s="27"/>
      <c r="F32" s="28"/>
      <c r="G32" s="10"/>
      <c r="H32" s="75"/>
      <c r="I32" s="75"/>
      <c r="J32" s="10"/>
      <c r="K32" s="13"/>
      <c r="L32" s="13"/>
      <c r="M32" s="13"/>
      <c r="N32" s="13"/>
      <c r="O32" s="13"/>
      <c r="P32" s="13"/>
      <c r="Q32" s="13"/>
      <c r="R32" s="13"/>
    </row>
    <row r="33" ht="12.75" customHeight="1"/>
    <row r="34" spans="1:18" s="6" customFormat="1" ht="12.75">
      <c r="A34" s="10"/>
      <c r="B34" s="10"/>
      <c r="C34" s="12"/>
      <c r="D34" s="27"/>
      <c r="E34" s="27"/>
      <c r="F34" s="28"/>
      <c r="G34" s="10"/>
      <c r="H34" s="75"/>
      <c r="I34" s="75"/>
      <c r="J34" s="10"/>
      <c r="K34" s="13"/>
      <c r="L34" s="13"/>
      <c r="M34" s="13"/>
      <c r="N34" s="13"/>
      <c r="O34" s="13"/>
      <c r="P34" s="13"/>
      <c r="Q34" s="13"/>
      <c r="R34" s="13"/>
    </row>
    <row r="35" spans="1:18" s="6" customFormat="1" ht="12.75">
      <c r="A35" s="10"/>
      <c r="B35" s="10"/>
      <c r="C35" s="12"/>
      <c r="D35" s="27"/>
      <c r="E35" s="27"/>
      <c r="F35" s="28"/>
      <c r="G35" s="10"/>
      <c r="H35" s="75"/>
      <c r="I35" s="75"/>
      <c r="J35" s="10"/>
      <c r="K35" s="13"/>
      <c r="L35" s="13"/>
      <c r="M35" s="13"/>
      <c r="N35" s="13"/>
      <c r="O35" s="13"/>
      <c r="P35" s="13"/>
      <c r="Q35" s="13"/>
      <c r="R35" s="13"/>
    </row>
    <row r="37" ht="21.75" customHeight="1"/>
  </sheetData>
  <sheetProtection/>
  <mergeCells count="35">
    <mergeCell ref="B25:C25"/>
    <mergeCell ref="F2:F3"/>
    <mergeCell ref="G2:G3"/>
    <mergeCell ref="H2:H3"/>
    <mergeCell ref="E2:E3"/>
    <mergeCell ref="E30:G30"/>
    <mergeCell ref="L26:P26"/>
    <mergeCell ref="L19:Q19"/>
    <mergeCell ref="L13:P13"/>
    <mergeCell ref="L8:P8"/>
    <mergeCell ref="A26:H26"/>
    <mergeCell ref="A29:C29"/>
    <mergeCell ref="A12:C12"/>
    <mergeCell ref="A13:H13"/>
    <mergeCell ref="A19:H19"/>
    <mergeCell ref="J2:J3"/>
    <mergeCell ref="K2:K3"/>
    <mergeCell ref="X2:X3"/>
    <mergeCell ref="Y2:Y3"/>
    <mergeCell ref="A8:H8"/>
    <mergeCell ref="A18:C18"/>
    <mergeCell ref="W2:W3"/>
    <mergeCell ref="I2:I3"/>
    <mergeCell ref="C2:C3"/>
    <mergeCell ref="D2:D3"/>
    <mergeCell ref="Z2:Z3"/>
    <mergeCell ref="A4:F4"/>
    <mergeCell ref="A7:C7"/>
    <mergeCell ref="A2:A3"/>
    <mergeCell ref="B2:B3"/>
    <mergeCell ref="M2:O2"/>
    <mergeCell ref="P2:P3"/>
    <mergeCell ref="Q2:V2"/>
    <mergeCell ref="L4:O4"/>
    <mergeCell ref="L2:L3"/>
  </mergeCells>
  <printOptions/>
  <pageMargins left="0.3937007874015748" right="0.1968503937007874" top="0.5905511811023623" bottom="0.5905511811023623" header="0.31496062992125984" footer="0.31496062992125984"/>
  <pageSetup horizontalDpi="600" verticalDpi="600" orientation="landscape" pageOrder="overThenDown" paperSize="9" scale="65" r:id="rId1"/>
  <headerFooter alignWithMargins="0">
    <oddFooter>&amp;CStrona &amp;P z &amp;N</oddFooter>
  </headerFooter>
  <rowBreaks count="1" manualBreakCount="1">
    <brk id="18" max="25" man="1"/>
  </rowBreaks>
  <colBreaks count="1" manualBreakCount="1">
    <brk id="1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51"/>
  <sheetViews>
    <sheetView zoomScale="110" zoomScaleNormal="110" zoomScaleSheetLayoutView="75" zoomScalePageLayoutView="0" workbookViewId="0" topLeftCell="A216">
      <selection activeCell="D231" sqref="D231:D232"/>
    </sheetView>
  </sheetViews>
  <sheetFormatPr defaultColWidth="9.140625" defaultRowHeight="12.75"/>
  <cols>
    <col min="1" max="1" width="5.57421875" style="156" customWidth="1"/>
    <col min="2" max="2" width="47.57421875" style="153" customWidth="1"/>
    <col min="3" max="3" width="15.421875" style="154" customWidth="1"/>
    <col min="4" max="4" width="18.421875" style="164" customWidth="1"/>
    <col min="5" max="5" width="11.140625" style="0" customWidth="1"/>
  </cols>
  <sheetData>
    <row r="1" spans="1:4" ht="12.75">
      <c r="A1" s="152" t="s">
        <v>469</v>
      </c>
      <c r="D1" s="155"/>
    </row>
    <row r="3" spans="1:4" ht="12.75">
      <c r="A3" s="224" t="s">
        <v>2</v>
      </c>
      <c r="B3" s="224"/>
      <c r="C3" s="224"/>
      <c r="D3" s="224"/>
    </row>
    <row r="4" spans="1:4" ht="25.5">
      <c r="A4" s="3" t="s">
        <v>23</v>
      </c>
      <c r="B4" s="3" t="s">
        <v>31</v>
      </c>
      <c r="C4" s="3" t="s">
        <v>32</v>
      </c>
      <c r="D4" s="76" t="s">
        <v>33</v>
      </c>
    </row>
    <row r="5" spans="1:4" ht="12.75" customHeight="1">
      <c r="A5" s="225" t="s">
        <v>108</v>
      </c>
      <c r="B5" s="226"/>
      <c r="C5" s="226"/>
      <c r="D5" s="227"/>
    </row>
    <row r="6" spans="1:4" s="13" customFormat="1" ht="12.75">
      <c r="A6" s="2">
        <v>1</v>
      </c>
      <c r="B6" s="67" t="s">
        <v>144</v>
      </c>
      <c r="C6" s="81" t="s">
        <v>145</v>
      </c>
      <c r="D6" s="88">
        <f>41746.67+5658+2032.8-1725.59</f>
        <v>47711.880000000005</v>
      </c>
    </row>
    <row r="7" spans="1:4" s="13" customFormat="1" ht="12.75">
      <c r="A7" s="2">
        <v>2</v>
      </c>
      <c r="B7" s="67" t="s">
        <v>146</v>
      </c>
      <c r="C7" s="68">
        <v>2015</v>
      </c>
      <c r="D7" s="88">
        <v>3444</v>
      </c>
    </row>
    <row r="8" spans="1:4" s="13" customFormat="1" ht="12.75">
      <c r="A8" s="2">
        <v>3</v>
      </c>
      <c r="B8" s="67" t="s">
        <v>147</v>
      </c>
      <c r="C8" s="68">
        <v>2015</v>
      </c>
      <c r="D8" s="88">
        <v>6180.75</v>
      </c>
    </row>
    <row r="9" spans="1:4" s="13" customFormat="1" ht="12.75">
      <c r="A9" s="2">
        <v>4</v>
      </c>
      <c r="B9" s="67" t="s">
        <v>146</v>
      </c>
      <c r="C9" s="68">
        <v>2015</v>
      </c>
      <c r="D9" s="88">
        <v>2835.15</v>
      </c>
    </row>
    <row r="10" spans="1:4" s="13" customFormat="1" ht="12.75">
      <c r="A10" s="2">
        <v>5</v>
      </c>
      <c r="B10" s="67" t="s">
        <v>146</v>
      </c>
      <c r="C10" s="68">
        <v>2015</v>
      </c>
      <c r="D10" s="88">
        <v>2835.15</v>
      </c>
    </row>
    <row r="11" spans="1:4" s="13" customFormat="1" ht="12.75">
      <c r="A11" s="2">
        <v>6</v>
      </c>
      <c r="B11" s="67" t="s">
        <v>146</v>
      </c>
      <c r="C11" s="68">
        <v>2015</v>
      </c>
      <c r="D11" s="88">
        <v>2835.15</v>
      </c>
    </row>
    <row r="12" spans="1:4" s="13" customFormat="1" ht="25.5">
      <c r="A12" s="2">
        <v>7</v>
      </c>
      <c r="B12" s="67" t="s">
        <v>148</v>
      </c>
      <c r="C12" s="81">
        <v>2015</v>
      </c>
      <c r="D12" s="88">
        <v>2372.67</v>
      </c>
    </row>
    <row r="13" spans="1:4" s="13" customFormat="1" ht="12.75">
      <c r="A13" s="2">
        <v>8</v>
      </c>
      <c r="B13" s="67" t="s">
        <v>149</v>
      </c>
      <c r="C13" s="81">
        <v>2015</v>
      </c>
      <c r="D13" s="88">
        <v>3493.2</v>
      </c>
    </row>
    <row r="14" spans="1:4" s="13" customFormat="1" ht="12.75">
      <c r="A14" s="2">
        <v>9</v>
      </c>
      <c r="B14" s="67" t="s">
        <v>150</v>
      </c>
      <c r="C14" s="81">
        <v>2016</v>
      </c>
      <c r="D14" s="88">
        <v>4936.8</v>
      </c>
    </row>
    <row r="15" spans="1:4" s="13" customFormat="1" ht="12.75">
      <c r="A15" s="2">
        <v>10</v>
      </c>
      <c r="B15" s="67" t="s">
        <v>150</v>
      </c>
      <c r="C15" s="81">
        <v>2016</v>
      </c>
      <c r="D15" s="88">
        <v>4936.8</v>
      </c>
    </row>
    <row r="16" spans="1:4" s="13" customFormat="1" ht="12.75">
      <c r="A16" s="2">
        <v>11</v>
      </c>
      <c r="B16" s="67" t="s">
        <v>150</v>
      </c>
      <c r="C16" s="81">
        <v>2016</v>
      </c>
      <c r="D16" s="88">
        <v>4936.8</v>
      </c>
    </row>
    <row r="17" spans="1:4" s="13" customFormat="1" ht="12.75">
      <c r="A17" s="2">
        <v>12</v>
      </c>
      <c r="B17" s="67" t="s">
        <v>151</v>
      </c>
      <c r="C17" s="81">
        <v>2016</v>
      </c>
      <c r="D17" s="88">
        <v>3374.8</v>
      </c>
    </row>
    <row r="18" spans="1:4" s="13" customFormat="1" ht="12.75">
      <c r="A18" s="2">
        <v>13</v>
      </c>
      <c r="B18" s="67" t="s">
        <v>152</v>
      </c>
      <c r="C18" s="81">
        <v>2017</v>
      </c>
      <c r="D18" s="88">
        <v>3449.78</v>
      </c>
    </row>
    <row r="19" spans="1:4" s="13" customFormat="1" ht="12.75">
      <c r="A19" s="2">
        <v>14</v>
      </c>
      <c r="B19" s="67" t="s">
        <v>152</v>
      </c>
      <c r="C19" s="81">
        <v>2017</v>
      </c>
      <c r="D19" s="88">
        <v>4250</v>
      </c>
    </row>
    <row r="20" spans="1:4" s="13" customFormat="1" ht="12.75">
      <c r="A20" s="2">
        <v>15</v>
      </c>
      <c r="B20" s="67" t="s">
        <v>152</v>
      </c>
      <c r="C20" s="81">
        <v>2017</v>
      </c>
      <c r="D20" s="88">
        <v>4250</v>
      </c>
    </row>
    <row r="21" spans="1:4" s="13" customFormat="1" ht="12.75">
      <c r="A21" s="2">
        <v>16</v>
      </c>
      <c r="B21" s="67" t="s">
        <v>152</v>
      </c>
      <c r="C21" s="81">
        <v>2017</v>
      </c>
      <c r="D21" s="88">
        <v>4249.99</v>
      </c>
    </row>
    <row r="22" spans="1:4" s="13" customFormat="1" ht="12.75">
      <c r="A22" s="2">
        <v>17</v>
      </c>
      <c r="B22" s="67" t="s">
        <v>152</v>
      </c>
      <c r="C22" s="81">
        <v>2017</v>
      </c>
      <c r="D22" s="88">
        <v>4249.99</v>
      </c>
    </row>
    <row r="23" spans="1:4" s="13" customFormat="1" ht="12.75">
      <c r="A23" s="2">
        <v>18</v>
      </c>
      <c r="B23" s="67" t="s">
        <v>153</v>
      </c>
      <c r="C23" s="81">
        <v>2018</v>
      </c>
      <c r="D23" s="88">
        <v>2996.28</v>
      </c>
    </row>
    <row r="24" spans="1:4" s="13" customFormat="1" ht="12.75">
      <c r="A24" s="2">
        <v>19</v>
      </c>
      <c r="B24" s="67" t="s">
        <v>154</v>
      </c>
      <c r="C24" s="81">
        <v>2018</v>
      </c>
      <c r="D24" s="88">
        <v>2923.44</v>
      </c>
    </row>
    <row r="25" spans="1:4" s="13" customFormat="1" ht="12.75">
      <c r="A25" s="2">
        <v>20</v>
      </c>
      <c r="B25" s="67" t="s">
        <v>154</v>
      </c>
      <c r="C25" s="81">
        <v>2018</v>
      </c>
      <c r="D25" s="88">
        <v>2996.28</v>
      </c>
    </row>
    <row r="26" spans="1:4" s="13" customFormat="1" ht="12.75">
      <c r="A26" s="2">
        <v>21</v>
      </c>
      <c r="B26" s="67" t="s">
        <v>154</v>
      </c>
      <c r="C26" s="81">
        <v>2018</v>
      </c>
      <c r="D26" s="88">
        <v>2996.28</v>
      </c>
    </row>
    <row r="27" spans="1:4" s="13" customFormat="1" ht="12.75">
      <c r="A27" s="2">
        <v>22</v>
      </c>
      <c r="B27" s="67" t="s">
        <v>154</v>
      </c>
      <c r="C27" s="81">
        <v>2018</v>
      </c>
      <c r="D27" s="88">
        <v>2996.28</v>
      </c>
    </row>
    <row r="28" spans="1:4" s="13" customFormat="1" ht="12.75">
      <c r="A28" s="2">
        <v>23</v>
      </c>
      <c r="B28" s="67" t="s">
        <v>154</v>
      </c>
      <c r="C28" s="81">
        <v>2018</v>
      </c>
      <c r="D28" s="88">
        <v>2996.28</v>
      </c>
    </row>
    <row r="29" spans="1:4" s="13" customFormat="1" ht="12.75">
      <c r="A29" s="2">
        <v>24</v>
      </c>
      <c r="B29" s="67" t="s">
        <v>155</v>
      </c>
      <c r="C29" s="68">
        <v>2015</v>
      </c>
      <c r="D29" s="88">
        <v>651.9</v>
      </c>
    </row>
    <row r="30" spans="1:4" s="13" customFormat="1" ht="12.75">
      <c r="A30" s="2">
        <v>25</v>
      </c>
      <c r="B30" s="67" t="s">
        <v>155</v>
      </c>
      <c r="C30" s="68">
        <v>2015</v>
      </c>
      <c r="D30" s="88">
        <v>651.9</v>
      </c>
    </row>
    <row r="31" spans="1:4" s="13" customFormat="1" ht="12.75">
      <c r="A31" s="2">
        <v>26</v>
      </c>
      <c r="B31" s="67" t="s">
        <v>155</v>
      </c>
      <c r="C31" s="68">
        <v>2015</v>
      </c>
      <c r="D31" s="88">
        <v>651.9</v>
      </c>
    </row>
    <row r="32" spans="1:4" s="13" customFormat="1" ht="12.75">
      <c r="A32" s="2">
        <v>27</v>
      </c>
      <c r="B32" s="67" t="s">
        <v>156</v>
      </c>
      <c r="C32" s="81">
        <v>2016</v>
      </c>
      <c r="D32" s="88">
        <v>578.6</v>
      </c>
    </row>
    <row r="33" spans="1:4" s="13" customFormat="1" ht="12.75">
      <c r="A33" s="2">
        <v>28</v>
      </c>
      <c r="B33" s="67" t="s">
        <v>156</v>
      </c>
      <c r="C33" s="81">
        <v>2016</v>
      </c>
      <c r="D33" s="88">
        <v>578.6</v>
      </c>
    </row>
    <row r="34" spans="1:4" s="13" customFormat="1" ht="12.75">
      <c r="A34" s="2">
        <v>29</v>
      </c>
      <c r="B34" s="67" t="s">
        <v>156</v>
      </c>
      <c r="C34" s="81">
        <v>2016</v>
      </c>
      <c r="D34" s="88">
        <v>578.6</v>
      </c>
    </row>
    <row r="35" spans="1:4" s="13" customFormat="1" ht="12.75">
      <c r="A35" s="2">
        <v>30</v>
      </c>
      <c r="B35" s="67" t="s">
        <v>157</v>
      </c>
      <c r="C35" s="81">
        <v>2016</v>
      </c>
      <c r="D35" s="88">
        <v>548.9</v>
      </c>
    </row>
    <row r="36" spans="1:4" s="13" customFormat="1" ht="12.75">
      <c r="A36" s="2">
        <v>31</v>
      </c>
      <c r="B36" s="67" t="s">
        <v>158</v>
      </c>
      <c r="C36" s="81">
        <v>2016</v>
      </c>
      <c r="D36" s="88">
        <v>450</v>
      </c>
    </row>
    <row r="37" spans="1:4" s="13" customFormat="1" ht="12.75">
      <c r="A37" s="2">
        <v>32</v>
      </c>
      <c r="B37" s="67" t="s">
        <v>159</v>
      </c>
      <c r="C37" s="81">
        <v>2017</v>
      </c>
      <c r="D37" s="88">
        <v>550</v>
      </c>
    </row>
    <row r="38" spans="1:4" s="13" customFormat="1" ht="12.75">
      <c r="A38" s="2">
        <v>33</v>
      </c>
      <c r="B38" s="67" t="s">
        <v>159</v>
      </c>
      <c r="C38" s="81">
        <v>2017</v>
      </c>
      <c r="D38" s="88">
        <v>549.99</v>
      </c>
    </row>
    <row r="39" spans="1:4" s="13" customFormat="1" ht="12.75">
      <c r="A39" s="2">
        <v>34</v>
      </c>
      <c r="B39" s="67" t="s">
        <v>159</v>
      </c>
      <c r="C39" s="81">
        <v>2017</v>
      </c>
      <c r="D39" s="88">
        <v>549.99</v>
      </c>
    </row>
    <row r="40" spans="1:4" s="13" customFormat="1" ht="12.75">
      <c r="A40" s="2">
        <v>35</v>
      </c>
      <c r="B40" s="67" t="s">
        <v>159</v>
      </c>
      <c r="C40" s="81">
        <v>2017</v>
      </c>
      <c r="D40" s="88">
        <v>1449.92</v>
      </c>
    </row>
    <row r="41" spans="1:4" s="13" customFormat="1" ht="12.75">
      <c r="A41" s="2">
        <v>36</v>
      </c>
      <c r="B41" s="67" t="s">
        <v>159</v>
      </c>
      <c r="C41" s="81">
        <v>2017</v>
      </c>
      <c r="D41" s="88">
        <v>1449.92</v>
      </c>
    </row>
    <row r="42" spans="1:4" s="13" customFormat="1" ht="12.75">
      <c r="A42" s="2">
        <v>37</v>
      </c>
      <c r="B42" s="67" t="s">
        <v>160</v>
      </c>
      <c r="C42" s="81">
        <v>2018</v>
      </c>
      <c r="D42" s="88">
        <v>615</v>
      </c>
    </row>
    <row r="43" spans="1:4" s="13" customFormat="1" ht="12.75">
      <c r="A43" s="2">
        <v>38</v>
      </c>
      <c r="B43" s="67" t="s">
        <v>160</v>
      </c>
      <c r="C43" s="81">
        <v>2018</v>
      </c>
      <c r="D43" s="88">
        <v>615</v>
      </c>
    </row>
    <row r="44" spans="1:4" s="13" customFormat="1" ht="12.75">
      <c r="A44" s="2">
        <v>39</v>
      </c>
      <c r="B44" s="67" t="s">
        <v>160</v>
      </c>
      <c r="C44" s="81">
        <v>2018</v>
      </c>
      <c r="D44" s="88">
        <v>615</v>
      </c>
    </row>
    <row r="45" spans="1:4" s="13" customFormat="1" ht="12.75">
      <c r="A45" s="2">
        <v>40</v>
      </c>
      <c r="B45" s="67" t="s">
        <v>160</v>
      </c>
      <c r="C45" s="81">
        <v>2018</v>
      </c>
      <c r="D45" s="88">
        <v>615</v>
      </c>
    </row>
    <row r="46" spans="1:4" s="13" customFormat="1" ht="25.5">
      <c r="A46" s="2">
        <v>41</v>
      </c>
      <c r="B46" s="67" t="s">
        <v>161</v>
      </c>
      <c r="C46" s="81" t="s">
        <v>162</v>
      </c>
      <c r="D46" s="88">
        <f>5777.92+3690</f>
        <v>9467.92</v>
      </c>
    </row>
    <row r="47" spans="1:4" s="13" customFormat="1" ht="12.75">
      <c r="A47" s="2">
        <v>42</v>
      </c>
      <c r="B47" s="67" t="s">
        <v>163</v>
      </c>
      <c r="C47" s="81">
        <v>2015</v>
      </c>
      <c r="D47" s="88">
        <v>3849.9</v>
      </c>
    </row>
    <row r="48" spans="1:4" s="13" customFormat="1" ht="12.75">
      <c r="A48" s="2">
        <v>43</v>
      </c>
      <c r="B48" s="67" t="s">
        <v>164</v>
      </c>
      <c r="C48" s="68">
        <v>2015</v>
      </c>
      <c r="D48" s="88">
        <v>344.4</v>
      </c>
    </row>
    <row r="49" spans="1:4" s="13" customFormat="1" ht="12.75">
      <c r="A49" s="2">
        <v>44</v>
      </c>
      <c r="B49" s="67" t="s">
        <v>165</v>
      </c>
      <c r="C49" s="81">
        <v>2016</v>
      </c>
      <c r="D49" s="88">
        <v>360</v>
      </c>
    </row>
    <row r="50" spans="1:4" s="13" customFormat="1" ht="12.75">
      <c r="A50" s="2">
        <v>45</v>
      </c>
      <c r="B50" s="67" t="s">
        <v>166</v>
      </c>
      <c r="C50" s="81">
        <v>2016</v>
      </c>
      <c r="D50" s="88">
        <v>214.5</v>
      </c>
    </row>
    <row r="51" spans="1:4" s="13" customFormat="1" ht="12.75">
      <c r="A51" s="2">
        <v>46</v>
      </c>
      <c r="B51" s="67" t="s">
        <v>166</v>
      </c>
      <c r="C51" s="81">
        <v>2016</v>
      </c>
      <c r="D51" s="88">
        <v>214.5</v>
      </c>
    </row>
    <row r="52" spans="1:4" s="13" customFormat="1" ht="12.75">
      <c r="A52" s="2">
        <v>47</v>
      </c>
      <c r="B52" s="67" t="s">
        <v>166</v>
      </c>
      <c r="C52" s="81">
        <v>2016</v>
      </c>
      <c r="D52" s="88">
        <v>214.5</v>
      </c>
    </row>
    <row r="53" spans="1:4" s="13" customFormat="1" ht="12.75">
      <c r="A53" s="2">
        <v>48</v>
      </c>
      <c r="B53" s="67" t="s">
        <v>167</v>
      </c>
      <c r="C53" s="81">
        <v>2016</v>
      </c>
      <c r="D53" s="88">
        <v>220</v>
      </c>
    </row>
    <row r="54" spans="1:4" s="13" customFormat="1" ht="12.75">
      <c r="A54" s="2">
        <v>49</v>
      </c>
      <c r="B54" s="67" t="s">
        <v>168</v>
      </c>
      <c r="C54" s="68">
        <v>2015</v>
      </c>
      <c r="D54" s="88">
        <v>1955.7</v>
      </c>
    </row>
    <row r="55" spans="1:4" s="13" customFormat="1" ht="12.75">
      <c r="A55" s="2">
        <v>50</v>
      </c>
      <c r="B55" s="67" t="s">
        <v>168</v>
      </c>
      <c r="C55" s="68">
        <v>2015</v>
      </c>
      <c r="D55" s="88">
        <v>1955.7</v>
      </c>
    </row>
    <row r="56" spans="1:4" s="13" customFormat="1" ht="12.75">
      <c r="A56" s="2">
        <v>51</v>
      </c>
      <c r="B56" s="67" t="s">
        <v>169</v>
      </c>
      <c r="C56" s="68">
        <v>2015</v>
      </c>
      <c r="D56" s="88">
        <v>430.5</v>
      </c>
    </row>
    <row r="57" spans="1:4" s="13" customFormat="1" ht="12.75">
      <c r="A57" s="2">
        <v>52</v>
      </c>
      <c r="B57" s="67" t="s">
        <v>170</v>
      </c>
      <c r="C57" s="68">
        <v>2018</v>
      </c>
      <c r="D57" s="88">
        <v>297.66</v>
      </c>
    </row>
    <row r="58" spans="1:4" s="13" customFormat="1" ht="12.75">
      <c r="A58" s="2">
        <v>53</v>
      </c>
      <c r="B58" s="67" t="s">
        <v>171</v>
      </c>
      <c r="C58" s="81">
        <v>2015</v>
      </c>
      <c r="D58" s="88">
        <f>9311.1+246</f>
        <v>9557.1</v>
      </c>
    </row>
    <row r="59" spans="1:4" s="13" customFormat="1" ht="12.75">
      <c r="A59" s="2">
        <v>54</v>
      </c>
      <c r="B59" s="67" t="s">
        <v>172</v>
      </c>
      <c r="C59" s="81">
        <v>2016</v>
      </c>
      <c r="D59" s="89">
        <v>2712.61</v>
      </c>
    </row>
    <row r="60" spans="1:4" s="13" customFormat="1" ht="12.75">
      <c r="A60" s="2">
        <v>55</v>
      </c>
      <c r="B60" s="67" t="s">
        <v>173</v>
      </c>
      <c r="C60" s="81">
        <v>2016</v>
      </c>
      <c r="D60" s="89">
        <v>386</v>
      </c>
    </row>
    <row r="61" spans="1:4" s="13" customFormat="1" ht="12.75">
      <c r="A61" s="2">
        <v>56</v>
      </c>
      <c r="B61" s="67" t="s">
        <v>174</v>
      </c>
      <c r="C61" s="81">
        <v>2017</v>
      </c>
      <c r="D61" s="89">
        <v>2999.97</v>
      </c>
    </row>
    <row r="62" spans="1:4" s="13" customFormat="1" ht="12.75">
      <c r="A62" s="2">
        <v>57</v>
      </c>
      <c r="B62" s="67" t="s">
        <v>175</v>
      </c>
      <c r="C62" s="81">
        <v>2017</v>
      </c>
      <c r="D62" s="89">
        <v>2999.97</v>
      </c>
    </row>
    <row r="63" spans="1:4" s="13" customFormat="1" ht="12.75">
      <c r="A63" s="2">
        <v>58</v>
      </c>
      <c r="B63" s="67" t="s">
        <v>176</v>
      </c>
      <c r="C63" s="81">
        <v>2017</v>
      </c>
      <c r="D63" s="89">
        <v>1544.07</v>
      </c>
    </row>
    <row r="64" spans="1:4" s="13" customFormat="1" ht="12.75">
      <c r="A64" s="2">
        <v>59</v>
      </c>
      <c r="B64" s="67" t="s">
        <v>177</v>
      </c>
      <c r="C64" s="81">
        <v>2017</v>
      </c>
      <c r="D64" s="89">
        <v>1540</v>
      </c>
    </row>
    <row r="65" spans="1:4" s="13" customFormat="1" ht="12.75">
      <c r="A65" s="2">
        <v>60</v>
      </c>
      <c r="B65" s="67" t="s">
        <v>177</v>
      </c>
      <c r="C65" s="81">
        <v>2018</v>
      </c>
      <c r="D65" s="89">
        <v>1650</v>
      </c>
    </row>
    <row r="66" spans="1:4" s="13" customFormat="1" ht="12.75">
      <c r="A66" s="2">
        <v>61</v>
      </c>
      <c r="B66" s="67" t="s">
        <v>178</v>
      </c>
      <c r="C66" s="81">
        <v>2018</v>
      </c>
      <c r="D66" s="89">
        <v>1325.94</v>
      </c>
    </row>
    <row r="67" spans="1:4" s="13" customFormat="1" ht="12.75">
      <c r="A67" s="2">
        <v>62</v>
      </c>
      <c r="B67" s="67" t="s">
        <v>179</v>
      </c>
      <c r="C67" s="81">
        <v>2018</v>
      </c>
      <c r="D67" s="89">
        <v>1734.3</v>
      </c>
    </row>
    <row r="68" spans="1:4" s="13" customFormat="1" ht="12.75">
      <c r="A68" s="2">
        <v>63</v>
      </c>
      <c r="B68" s="67" t="s">
        <v>180</v>
      </c>
      <c r="C68" s="81">
        <v>2018</v>
      </c>
      <c r="D68" s="89">
        <v>1128.52</v>
      </c>
    </row>
    <row r="69" spans="1:4" s="13" customFormat="1" ht="12.75">
      <c r="A69" s="2">
        <v>64</v>
      </c>
      <c r="B69" s="67" t="s">
        <v>180</v>
      </c>
      <c r="C69" s="81">
        <v>2018</v>
      </c>
      <c r="D69" s="89">
        <v>1128.53</v>
      </c>
    </row>
    <row r="70" spans="1:4" s="13" customFormat="1" ht="12.75">
      <c r="A70" s="2">
        <v>65</v>
      </c>
      <c r="B70" s="67" t="s">
        <v>181</v>
      </c>
      <c r="C70" s="81">
        <v>2018</v>
      </c>
      <c r="D70" s="89">
        <v>716.78</v>
      </c>
    </row>
    <row r="71" spans="1:4" s="13" customFormat="1" ht="12.75">
      <c r="A71" s="2">
        <v>66</v>
      </c>
      <c r="B71" s="67" t="s">
        <v>182</v>
      </c>
      <c r="C71" s="81">
        <v>2017</v>
      </c>
      <c r="D71" s="89">
        <v>39667.5</v>
      </c>
    </row>
    <row r="72" spans="1:4" s="13" customFormat="1" ht="38.25">
      <c r="A72" s="2">
        <v>67</v>
      </c>
      <c r="B72" s="69" t="s">
        <v>183</v>
      </c>
      <c r="C72" s="82" t="s">
        <v>184</v>
      </c>
      <c r="D72" s="90">
        <f>25571.2+3318.95+6875</f>
        <v>35765.15</v>
      </c>
    </row>
    <row r="73" spans="1:4" s="13" customFormat="1" ht="12.75">
      <c r="A73" s="2">
        <v>68</v>
      </c>
      <c r="B73" s="69" t="s">
        <v>185</v>
      </c>
      <c r="C73" s="82">
        <v>2018</v>
      </c>
      <c r="D73" s="90">
        <v>34900</v>
      </c>
    </row>
    <row r="74" spans="1:4" s="13" customFormat="1" ht="12.75">
      <c r="A74" s="2">
        <v>69</v>
      </c>
      <c r="B74" s="69" t="s">
        <v>186</v>
      </c>
      <c r="C74" s="37">
        <v>2015</v>
      </c>
      <c r="D74" s="90">
        <v>479.7</v>
      </c>
    </row>
    <row r="75" spans="1:4" s="13" customFormat="1" ht="12.75">
      <c r="A75" s="2">
        <v>70</v>
      </c>
      <c r="B75" s="69" t="s">
        <v>187</v>
      </c>
      <c r="C75" s="37">
        <v>2015</v>
      </c>
      <c r="D75" s="90">
        <v>307.5</v>
      </c>
    </row>
    <row r="76" spans="1:4" s="13" customFormat="1" ht="12.75">
      <c r="A76" s="2">
        <v>71</v>
      </c>
      <c r="B76" s="69" t="s">
        <v>188</v>
      </c>
      <c r="C76" s="37">
        <v>2015</v>
      </c>
      <c r="D76" s="90">
        <v>553.5</v>
      </c>
    </row>
    <row r="77" spans="1:4" s="13" customFormat="1" ht="12.75">
      <c r="A77" s="2">
        <v>72</v>
      </c>
      <c r="B77" s="69" t="s">
        <v>188</v>
      </c>
      <c r="C77" s="37">
        <v>2015</v>
      </c>
      <c r="D77" s="90">
        <v>553.5</v>
      </c>
    </row>
    <row r="78" spans="1:4" s="13" customFormat="1" ht="12.75">
      <c r="A78" s="2">
        <v>73</v>
      </c>
      <c r="B78" s="69" t="s">
        <v>188</v>
      </c>
      <c r="C78" s="37">
        <v>2015</v>
      </c>
      <c r="D78" s="90">
        <v>553.5</v>
      </c>
    </row>
    <row r="79" spans="1:4" s="13" customFormat="1" ht="12.75">
      <c r="A79" s="2">
        <v>74</v>
      </c>
      <c r="B79" s="69" t="s">
        <v>189</v>
      </c>
      <c r="C79" s="37">
        <v>2016</v>
      </c>
      <c r="D79" s="90">
        <v>490</v>
      </c>
    </row>
    <row r="80" spans="1:4" s="13" customFormat="1" ht="12.75">
      <c r="A80" s="2">
        <v>75</v>
      </c>
      <c r="B80" s="69" t="s">
        <v>190</v>
      </c>
      <c r="C80" s="37">
        <v>2016</v>
      </c>
      <c r="D80" s="90">
        <v>1377</v>
      </c>
    </row>
    <row r="81" spans="1:4" s="13" customFormat="1" ht="12.75">
      <c r="A81" s="2">
        <v>76</v>
      </c>
      <c r="B81" s="69" t="s">
        <v>190</v>
      </c>
      <c r="C81" s="37">
        <v>2016</v>
      </c>
      <c r="D81" s="90">
        <v>1377</v>
      </c>
    </row>
    <row r="82" spans="1:4" s="13" customFormat="1" ht="12.75">
      <c r="A82" s="2">
        <v>77</v>
      </c>
      <c r="B82" s="69" t="s">
        <v>189</v>
      </c>
      <c r="C82" s="37">
        <v>2016</v>
      </c>
      <c r="D82" s="90">
        <v>570</v>
      </c>
    </row>
    <row r="83" spans="1:4" s="13" customFormat="1" ht="12.75">
      <c r="A83" s="2">
        <v>78</v>
      </c>
      <c r="B83" s="69" t="s">
        <v>189</v>
      </c>
      <c r="C83" s="37">
        <v>2016</v>
      </c>
      <c r="D83" s="90">
        <v>570</v>
      </c>
    </row>
    <row r="84" spans="1:4" s="13" customFormat="1" ht="12.75">
      <c r="A84" s="2">
        <v>79</v>
      </c>
      <c r="B84" s="69" t="s">
        <v>191</v>
      </c>
      <c r="C84" s="37">
        <v>2017</v>
      </c>
      <c r="D84" s="90">
        <v>1249.68</v>
      </c>
    </row>
    <row r="85" spans="1:4" s="13" customFormat="1" ht="12.75">
      <c r="A85" s="2">
        <v>80</v>
      </c>
      <c r="B85" s="69" t="s">
        <v>191</v>
      </c>
      <c r="C85" s="37">
        <v>2017</v>
      </c>
      <c r="D85" s="90">
        <v>1249.68</v>
      </c>
    </row>
    <row r="86" spans="1:4" s="13" customFormat="1" ht="12.75">
      <c r="A86" s="2">
        <v>81</v>
      </c>
      <c r="B86" s="69" t="s">
        <v>192</v>
      </c>
      <c r="C86" s="37">
        <v>2017</v>
      </c>
      <c r="D86" s="90">
        <v>1499.99</v>
      </c>
    </row>
    <row r="87" spans="1:4" s="13" customFormat="1" ht="12.75">
      <c r="A87" s="2">
        <v>82</v>
      </c>
      <c r="B87" s="69" t="s">
        <v>192</v>
      </c>
      <c r="C87" s="37">
        <v>2017</v>
      </c>
      <c r="D87" s="90">
        <v>1500</v>
      </c>
    </row>
    <row r="88" spans="1:4" s="13" customFormat="1" ht="12.75">
      <c r="A88" s="2">
        <v>83</v>
      </c>
      <c r="B88" s="69" t="s">
        <v>193</v>
      </c>
      <c r="C88" s="37">
        <v>2017</v>
      </c>
      <c r="D88" s="90">
        <v>500</v>
      </c>
    </row>
    <row r="89" spans="1:4" s="13" customFormat="1" ht="12.75">
      <c r="A89" s="2">
        <v>84</v>
      </c>
      <c r="B89" s="69" t="s">
        <v>194</v>
      </c>
      <c r="C89" s="82">
        <v>2016</v>
      </c>
      <c r="D89" s="90">
        <v>345</v>
      </c>
    </row>
    <row r="90" spans="1:4" s="13" customFormat="1" ht="12.75">
      <c r="A90" s="2">
        <v>85</v>
      </c>
      <c r="B90" s="69" t="s">
        <v>195</v>
      </c>
      <c r="C90" s="82">
        <v>2019</v>
      </c>
      <c r="D90" s="90">
        <v>2199.99</v>
      </c>
    </row>
    <row r="91" spans="1:4" s="13" customFormat="1" ht="12.75">
      <c r="A91" s="2"/>
      <c r="B91" s="17" t="s">
        <v>0</v>
      </c>
      <c r="C91" s="2"/>
      <c r="D91" s="91">
        <f>SUM(D6:D90)</f>
        <v>314605.73</v>
      </c>
    </row>
    <row r="92" spans="1:4" ht="13.5" customHeight="1">
      <c r="A92" s="212" t="s">
        <v>211</v>
      </c>
      <c r="B92" s="212"/>
      <c r="C92" s="212"/>
      <c r="D92" s="212"/>
    </row>
    <row r="93" spans="1:4" s="16" customFormat="1" ht="12.75">
      <c r="A93" s="2">
        <v>1</v>
      </c>
      <c r="B93" s="156" t="s">
        <v>212</v>
      </c>
      <c r="C93" s="139">
        <v>2016</v>
      </c>
      <c r="D93" s="150">
        <v>3400.95</v>
      </c>
    </row>
    <row r="94" spans="1:4" s="16" customFormat="1" ht="12.75">
      <c r="A94" s="2">
        <v>2</v>
      </c>
      <c r="B94" s="106" t="s">
        <v>213</v>
      </c>
      <c r="C94" s="112">
        <v>2016</v>
      </c>
      <c r="D94" s="150">
        <v>1499.37</v>
      </c>
    </row>
    <row r="95" spans="1:4" s="16" customFormat="1" ht="12.75">
      <c r="A95" s="2">
        <v>3</v>
      </c>
      <c r="B95" s="106" t="s">
        <v>214</v>
      </c>
      <c r="C95" s="112">
        <v>2016</v>
      </c>
      <c r="D95" s="150">
        <v>1399.74</v>
      </c>
    </row>
    <row r="96" spans="1:4" s="16" customFormat="1" ht="12.75">
      <c r="A96" s="2">
        <v>4</v>
      </c>
      <c r="B96" s="106" t="s">
        <v>215</v>
      </c>
      <c r="C96" s="112">
        <v>2016</v>
      </c>
      <c r="D96" s="150">
        <v>599.99</v>
      </c>
    </row>
    <row r="97" spans="1:4" s="16" customFormat="1" ht="12.75">
      <c r="A97" s="2">
        <v>5</v>
      </c>
      <c r="B97" s="106" t="s">
        <v>216</v>
      </c>
      <c r="C97" s="112">
        <v>2017</v>
      </c>
      <c r="D97" s="150">
        <v>2114.37</v>
      </c>
    </row>
    <row r="98" spans="1:4" s="16" customFormat="1" ht="12.75">
      <c r="A98" s="2">
        <v>6</v>
      </c>
      <c r="B98" s="106" t="s">
        <v>217</v>
      </c>
      <c r="C98" s="112">
        <v>2017</v>
      </c>
      <c r="D98" s="150">
        <v>123</v>
      </c>
    </row>
    <row r="99" spans="1:4" s="16" customFormat="1" ht="12.75">
      <c r="A99" s="2">
        <v>7</v>
      </c>
      <c r="B99" s="106" t="s">
        <v>218</v>
      </c>
      <c r="C99" s="112">
        <v>2017</v>
      </c>
      <c r="D99" s="150">
        <v>469.86</v>
      </c>
    </row>
    <row r="100" spans="1:4" s="16" customFormat="1" ht="12.75">
      <c r="A100" s="2">
        <v>8</v>
      </c>
      <c r="B100" s="106" t="s">
        <v>219</v>
      </c>
      <c r="C100" s="112">
        <v>2017</v>
      </c>
      <c r="D100" s="150">
        <v>377.98</v>
      </c>
    </row>
    <row r="101" spans="1:4" s="16" customFormat="1" ht="13.5" customHeight="1">
      <c r="A101" s="2"/>
      <c r="B101" s="17" t="s">
        <v>0</v>
      </c>
      <c r="C101" s="2"/>
      <c r="D101" s="92">
        <f>SUM(D93:D100)</f>
        <v>9985.259999999998</v>
      </c>
    </row>
    <row r="102" spans="1:4" s="16" customFormat="1" ht="13.5" customHeight="1">
      <c r="A102" s="212" t="s">
        <v>236</v>
      </c>
      <c r="B102" s="212"/>
      <c r="C102" s="212"/>
      <c r="D102" s="212"/>
    </row>
    <row r="103" spans="1:4" s="16" customFormat="1" ht="13.5" customHeight="1">
      <c r="A103" s="37">
        <v>1</v>
      </c>
      <c r="B103" s="69" t="s">
        <v>237</v>
      </c>
      <c r="C103" s="37">
        <v>2015</v>
      </c>
      <c r="D103" s="78">
        <v>400.98</v>
      </c>
    </row>
    <row r="104" spans="1:4" s="16" customFormat="1" ht="13.5" customHeight="1">
      <c r="A104" s="37">
        <v>2</v>
      </c>
      <c r="B104" s="69" t="s">
        <v>238</v>
      </c>
      <c r="C104" s="37">
        <v>2016</v>
      </c>
      <c r="D104" s="78">
        <v>1499</v>
      </c>
    </row>
    <row r="105" spans="1:4" s="16" customFormat="1" ht="13.5" customHeight="1">
      <c r="A105" s="37">
        <v>3</v>
      </c>
      <c r="B105" s="69" t="s">
        <v>239</v>
      </c>
      <c r="C105" s="37">
        <v>2016</v>
      </c>
      <c r="D105" s="78">
        <v>393.6</v>
      </c>
    </row>
    <row r="106" spans="1:4" s="16" customFormat="1" ht="13.5" customHeight="1">
      <c r="A106" s="37">
        <v>4</v>
      </c>
      <c r="B106" s="69" t="s">
        <v>240</v>
      </c>
      <c r="C106" s="37">
        <v>2017</v>
      </c>
      <c r="D106" s="78">
        <v>1685.1</v>
      </c>
    </row>
    <row r="107" spans="1:4" s="16" customFormat="1" ht="13.5" customHeight="1">
      <c r="A107" s="37">
        <v>5</v>
      </c>
      <c r="B107" s="69" t="s">
        <v>241</v>
      </c>
      <c r="C107" s="37">
        <v>2017</v>
      </c>
      <c r="D107" s="78">
        <v>530.13</v>
      </c>
    </row>
    <row r="108" spans="1:4" s="16" customFormat="1" ht="13.5" customHeight="1">
      <c r="A108" s="37">
        <v>6</v>
      </c>
      <c r="B108" s="69" t="s">
        <v>242</v>
      </c>
      <c r="C108" s="37">
        <v>2017</v>
      </c>
      <c r="D108" s="78">
        <v>2447.7</v>
      </c>
    </row>
    <row r="109" spans="1:4" s="16" customFormat="1" ht="13.5" customHeight="1">
      <c r="A109" s="37">
        <v>7</v>
      </c>
      <c r="B109" s="69" t="s">
        <v>238</v>
      </c>
      <c r="C109" s="37">
        <v>2017</v>
      </c>
      <c r="D109" s="78">
        <v>1297.65</v>
      </c>
    </row>
    <row r="110" spans="1:4" s="16" customFormat="1" ht="17.25" customHeight="1">
      <c r="A110" s="37">
        <v>8</v>
      </c>
      <c r="B110" s="69" t="s">
        <v>243</v>
      </c>
      <c r="C110" s="37">
        <v>2018</v>
      </c>
      <c r="D110" s="78">
        <v>459</v>
      </c>
    </row>
    <row r="111" spans="1:4" s="16" customFormat="1" ht="13.5" customHeight="1">
      <c r="A111" s="80"/>
      <c r="B111" s="223" t="s">
        <v>0</v>
      </c>
      <c r="C111" s="223" t="s">
        <v>5</v>
      </c>
      <c r="D111" s="92">
        <f>SUM(D103:D110)</f>
        <v>8713.16</v>
      </c>
    </row>
    <row r="112" spans="1:4" s="16" customFormat="1" ht="13.5" customHeight="1">
      <c r="A112" s="212" t="s">
        <v>258</v>
      </c>
      <c r="B112" s="212"/>
      <c r="C112" s="212"/>
      <c r="D112" s="212"/>
    </row>
    <row r="113" spans="1:4" s="16" customFormat="1" ht="13.5" customHeight="1">
      <c r="A113" s="2">
        <v>1</v>
      </c>
      <c r="B113" s="67" t="s">
        <v>270</v>
      </c>
      <c r="C113" s="68">
        <v>2015</v>
      </c>
      <c r="D113" s="77">
        <v>1950</v>
      </c>
    </row>
    <row r="114" spans="1:4" s="16" customFormat="1" ht="13.5" customHeight="1">
      <c r="A114" s="2">
        <v>2</v>
      </c>
      <c r="B114" s="67" t="s">
        <v>270</v>
      </c>
      <c r="C114" s="68">
        <v>2015</v>
      </c>
      <c r="D114" s="77">
        <v>1950</v>
      </c>
    </row>
    <row r="115" spans="1:4" s="16" customFormat="1" ht="13.5" customHeight="1">
      <c r="A115" s="2">
        <v>3</v>
      </c>
      <c r="B115" s="69" t="s">
        <v>271</v>
      </c>
      <c r="C115" s="37">
        <v>2019</v>
      </c>
      <c r="D115" s="78">
        <v>635</v>
      </c>
    </row>
    <row r="116" spans="1:4" s="13" customFormat="1" ht="12.75" customHeight="1">
      <c r="A116" s="17"/>
      <c r="B116" s="17" t="s">
        <v>0</v>
      </c>
      <c r="C116" s="2"/>
      <c r="D116" s="92">
        <f>SUM(D113:D115)</f>
        <v>4535</v>
      </c>
    </row>
    <row r="117" spans="1:4" s="13" customFormat="1" ht="12.75" customHeight="1">
      <c r="A117" s="212" t="s">
        <v>303</v>
      </c>
      <c r="B117" s="212"/>
      <c r="C117" s="212"/>
      <c r="D117" s="212"/>
    </row>
    <row r="118" spans="1:4" s="13" customFormat="1" ht="12.75">
      <c r="A118" s="2">
        <v>1</v>
      </c>
      <c r="B118" s="69" t="s">
        <v>304</v>
      </c>
      <c r="C118" s="37">
        <v>2015</v>
      </c>
      <c r="D118" s="78">
        <v>3488</v>
      </c>
    </row>
    <row r="119" spans="1:4" s="13" customFormat="1" ht="12.75">
      <c r="A119" s="2">
        <v>2</v>
      </c>
      <c r="B119" s="69" t="s">
        <v>305</v>
      </c>
      <c r="C119" s="37">
        <v>2016</v>
      </c>
      <c r="D119" s="78">
        <v>2045.74</v>
      </c>
    </row>
    <row r="120" spans="1:4" ht="12.75">
      <c r="A120" s="2"/>
      <c r="B120" s="223" t="s">
        <v>0</v>
      </c>
      <c r="C120" s="223" t="s">
        <v>5</v>
      </c>
      <c r="D120" s="91">
        <f>SUM(D118:D119)</f>
        <v>5533.74</v>
      </c>
    </row>
    <row r="121" spans="1:4" ht="12.75">
      <c r="A121" s="212" t="s">
        <v>374</v>
      </c>
      <c r="B121" s="212"/>
      <c r="C121" s="212"/>
      <c r="D121" s="212"/>
    </row>
    <row r="122" spans="1:4" ht="25.5">
      <c r="A122" s="2">
        <v>1</v>
      </c>
      <c r="B122" s="67" t="s">
        <v>375</v>
      </c>
      <c r="C122" s="68">
        <v>2015</v>
      </c>
      <c r="D122" s="148">
        <v>26366.13</v>
      </c>
    </row>
    <row r="123" spans="1:4" ht="12.75">
      <c r="A123" s="2">
        <v>2</v>
      </c>
      <c r="B123" s="69" t="s">
        <v>376</v>
      </c>
      <c r="C123" s="37">
        <v>2015</v>
      </c>
      <c r="D123" s="141">
        <v>7380</v>
      </c>
    </row>
    <row r="124" spans="1:4" ht="12.75">
      <c r="A124" s="2">
        <v>3</v>
      </c>
      <c r="B124" s="69" t="s">
        <v>377</v>
      </c>
      <c r="C124" s="37">
        <v>2015</v>
      </c>
      <c r="D124" s="141">
        <v>5904</v>
      </c>
    </row>
    <row r="125" spans="1:4" ht="12.75">
      <c r="A125" s="2">
        <v>4</v>
      </c>
      <c r="B125" s="69" t="s">
        <v>470</v>
      </c>
      <c r="C125" s="37">
        <v>2015</v>
      </c>
      <c r="D125" s="141">
        <v>20418</v>
      </c>
    </row>
    <row r="126" spans="1:4" ht="12.75">
      <c r="A126" s="2">
        <v>5</v>
      </c>
      <c r="B126" s="69" t="s">
        <v>471</v>
      </c>
      <c r="C126" s="37">
        <v>2019</v>
      </c>
      <c r="D126" s="141">
        <v>3282.12</v>
      </c>
    </row>
    <row r="127" spans="1:4" ht="12.75">
      <c r="A127" s="2">
        <v>6</v>
      </c>
      <c r="B127" s="69" t="s">
        <v>378</v>
      </c>
      <c r="C127" s="37">
        <v>2019</v>
      </c>
      <c r="D127" s="141">
        <v>1486.48</v>
      </c>
    </row>
    <row r="128" spans="1:4" ht="12.75">
      <c r="A128" s="2">
        <v>7</v>
      </c>
      <c r="B128" s="69" t="s">
        <v>379</v>
      </c>
      <c r="C128" s="37">
        <v>2019</v>
      </c>
      <c r="D128" s="141">
        <v>1477.18</v>
      </c>
    </row>
    <row r="129" spans="1:4" ht="12.75">
      <c r="A129" s="2">
        <v>8</v>
      </c>
      <c r="B129" s="69" t="s">
        <v>380</v>
      </c>
      <c r="C129" s="37">
        <v>2019</v>
      </c>
      <c r="D129" s="141">
        <v>5446.44</v>
      </c>
    </row>
    <row r="130" spans="1:4" s="18" customFormat="1" ht="12.75">
      <c r="A130" s="2"/>
      <c r="B130" s="17" t="s">
        <v>0</v>
      </c>
      <c r="C130" s="2"/>
      <c r="D130" s="92">
        <f>SUM(D122:D129)</f>
        <v>71760.35</v>
      </c>
    </row>
    <row r="131" spans="1:4" s="6" customFormat="1" ht="12.75">
      <c r="A131" s="212" t="s">
        <v>412</v>
      </c>
      <c r="B131" s="212"/>
      <c r="C131" s="212"/>
      <c r="D131" s="212"/>
    </row>
    <row r="132" spans="1:4" ht="12.75">
      <c r="A132" s="2">
        <v>1</v>
      </c>
      <c r="B132" s="106" t="s">
        <v>435</v>
      </c>
      <c r="C132" s="112">
        <v>2015</v>
      </c>
      <c r="D132" s="137">
        <v>2000</v>
      </c>
    </row>
    <row r="133" spans="1:4" ht="12.75">
      <c r="A133" s="2">
        <v>2</v>
      </c>
      <c r="B133" s="106" t="s">
        <v>436</v>
      </c>
      <c r="C133" s="112">
        <v>2015</v>
      </c>
      <c r="D133" s="137">
        <v>699.99</v>
      </c>
    </row>
    <row r="134" spans="1:4" ht="12.75">
      <c r="A134" s="2">
        <v>3</v>
      </c>
      <c r="B134" s="106" t="s">
        <v>437</v>
      </c>
      <c r="C134" s="112">
        <v>2015</v>
      </c>
      <c r="D134" s="137">
        <v>1280</v>
      </c>
    </row>
    <row r="135" spans="1:4" ht="12.75">
      <c r="A135" s="2">
        <v>4</v>
      </c>
      <c r="B135" s="106" t="s">
        <v>438</v>
      </c>
      <c r="C135" s="112">
        <v>2015</v>
      </c>
      <c r="D135" s="137">
        <v>430</v>
      </c>
    </row>
    <row r="136" spans="1:4" ht="12.75">
      <c r="A136" s="2">
        <v>5</v>
      </c>
      <c r="B136" s="106" t="s">
        <v>439</v>
      </c>
      <c r="C136" s="112">
        <v>2015</v>
      </c>
      <c r="D136" s="137">
        <v>525</v>
      </c>
    </row>
    <row r="137" spans="1:4" ht="12.75">
      <c r="A137" s="2">
        <v>6</v>
      </c>
      <c r="B137" s="106" t="s">
        <v>439</v>
      </c>
      <c r="C137" s="112">
        <v>2015</v>
      </c>
      <c r="D137" s="137">
        <v>1024</v>
      </c>
    </row>
    <row r="138" spans="1:4" ht="12.75">
      <c r="A138" s="2">
        <v>7</v>
      </c>
      <c r="B138" s="106" t="s">
        <v>439</v>
      </c>
      <c r="C138" s="112">
        <v>2015</v>
      </c>
      <c r="D138" s="137">
        <v>397.56</v>
      </c>
    </row>
    <row r="139" spans="1:4" ht="12.75">
      <c r="A139" s="2">
        <v>8</v>
      </c>
      <c r="B139" s="106" t="s">
        <v>440</v>
      </c>
      <c r="C139" s="112">
        <v>2015</v>
      </c>
      <c r="D139" s="137">
        <v>5639.04</v>
      </c>
    </row>
    <row r="140" spans="1:4" ht="12.75">
      <c r="A140" s="2">
        <v>9</v>
      </c>
      <c r="B140" s="106" t="s">
        <v>441</v>
      </c>
      <c r="C140" s="112">
        <v>2015</v>
      </c>
      <c r="D140" s="137">
        <v>4699.2</v>
      </c>
    </row>
    <row r="141" spans="1:4" ht="12.75">
      <c r="A141" s="2">
        <v>10</v>
      </c>
      <c r="B141" s="106" t="s">
        <v>442</v>
      </c>
      <c r="C141" s="112">
        <v>2015</v>
      </c>
      <c r="D141" s="137">
        <v>1821.12</v>
      </c>
    </row>
    <row r="142" spans="1:4" ht="12.75">
      <c r="A142" s="2">
        <v>11</v>
      </c>
      <c r="B142" s="106" t="s">
        <v>443</v>
      </c>
      <c r="C142" s="112">
        <v>2015</v>
      </c>
      <c r="D142" s="137">
        <v>1362.6</v>
      </c>
    </row>
    <row r="143" spans="1:4" ht="12.75">
      <c r="A143" s="2">
        <v>12</v>
      </c>
      <c r="B143" s="106" t="s">
        <v>444</v>
      </c>
      <c r="C143" s="112">
        <v>2015</v>
      </c>
      <c r="D143" s="137">
        <v>399</v>
      </c>
    </row>
    <row r="144" spans="1:4" ht="12.75">
      <c r="A144" s="2">
        <v>13</v>
      </c>
      <c r="B144" s="106" t="s">
        <v>445</v>
      </c>
      <c r="C144" s="112">
        <v>2015</v>
      </c>
      <c r="D144" s="137">
        <v>499</v>
      </c>
    </row>
    <row r="145" spans="1:4" ht="12.75">
      <c r="A145" s="2">
        <v>14</v>
      </c>
      <c r="B145" s="107" t="s">
        <v>446</v>
      </c>
      <c r="C145" s="112">
        <v>2016</v>
      </c>
      <c r="D145" s="137">
        <v>249</v>
      </c>
    </row>
    <row r="146" spans="1:4" ht="12.75">
      <c r="A146" s="2">
        <v>15</v>
      </c>
      <c r="B146" s="108" t="s">
        <v>447</v>
      </c>
      <c r="C146" s="112">
        <v>2016</v>
      </c>
      <c r="D146" s="137">
        <v>870</v>
      </c>
    </row>
    <row r="147" spans="1:4" ht="12.75">
      <c r="A147" s="2">
        <v>16</v>
      </c>
      <c r="B147" s="106" t="s">
        <v>448</v>
      </c>
      <c r="C147" s="112">
        <v>2016</v>
      </c>
      <c r="D147" s="137">
        <v>1396.05</v>
      </c>
    </row>
    <row r="148" spans="1:4" ht="12.75">
      <c r="A148" s="2">
        <v>17</v>
      </c>
      <c r="B148" s="106" t="s">
        <v>449</v>
      </c>
      <c r="C148" s="112">
        <v>2016</v>
      </c>
      <c r="D148" s="137">
        <v>856.01</v>
      </c>
    </row>
    <row r="149" spans="1:4" ht="12.75">
      <c r="A149" s="2">
        <v>18</v>
      </c>
      <c r="B149" s="106" t="s">
        <v>450</v>
      </c>
      <c r="C149" s="112">
        <v>2016</v>
      </c>
      <c r="D149" s="137">
        <v>749</v>
      </c>
    </row>
    <row r="150" spans="1:4" ht="12.75">
      <c r="A150" s="2">
        <v>19</v>
      </c>
      <c r="B150" s="106" t="s">
        <v>451</v>
      </c>
      <c r="C150" s="112">
        <v>2018</v>
      </c>
      <c r="D150" s="137">
        <v>1148</v>
      </c>
    </row>
    <row r="151" spans="1:4" ht="12.75">
      <c r="A151" s="2">
        <v>20</v>
      </c>
      <c r="B151" s="106" t="s">
        <v>452</v>
      </c>
      <c r="C151" s="112">
        <v>2018</v>
      </c>
      <c r="D151" s="137">
        <v>549</v>
      </c>
    </row>
    <row r="152" spans="1:4" ht="12.75">
      <c r="A152" s="2">
        <v>21</v>
      </c>
      <c r="B152" s="108" t="s">
        <v>453</v>
      </c>
      <c r="C152" s="112">
        <v>2018</v>
      </c>
      <c r="D152" s="137">
        <v>1249.99</v>
      </c>
    </row>
    <row r="153" spans="1:4" ht="12.75">
      <c r="A153" s="2">
        <v>22</v>
      </c>
      <c r="B153" s="108" t="s">
        <v>453</v>
      </c>
      <c r="C153" s="112">
        <v>2018</v>
      </c>
      <c r="D153" s="137">
        <v>1249.99</v>
      </c>
    </row>
    <row r="154" spans="1:5" s="6" customFormat="1" ht="12.75" customHeight="1">
      <c r="A154" s="160"/>
      <c r="B154" s="160" t="s">
        <v>0</v>
      </c>
      <c r="C154" s="62"/>
      <c r="D154" s="151">
        <f>SUM(D132:D153)</f>
        <v>29093.55</v>
      </c>
      <c r="E154" s="14"/>
    </row>
    <row r="155" spans="1:4" s="13" customFormat="1" ht="12.75">
      <c r="A155" s="158"/>
      <c r="B155" s="24"/>
      <c r="C155" s="43"/>
      <c r="D155" s="94"/>
    </row>
    <row r="156" spans="1:4" s="13" customFormat="1" ht="12.75">
      <c r="A156" s="159"/>
      <c r="B156" s="23"/>
      <c r="C156" s="25"/>
      <c r="D156" s="95"/>
    </row>
    <row r="157" spans="1:4" s="13" customFormat="1" ht="12.75">
      <c r="A157" s="224" t="s">
        <v>3</v>
      </c>
      <c r="B157" s="224"/>
      <c r="C157" s="224"/>
      <c r="D157" s="224"/>
    </row>
    <row r="158" spans="1:4" s="13" customFormat="1" ht="25.5">
      <c r="A158" s="3" t="s">
        <v>23</v>
      </c>
      <c r="B158" s="3" t="s">
        <v>31</v>
      </c>
      <c r="C158" s="3" t="s">
        <v>32</v>
      </c>
      <c r="D158" s="76" t="s">
        <v>33</v>
      </c>
    </row>
    <row r="159" spans="1:4" ht="12.75">
      <c r="A159" s="212" t="s">
        <v>108</v>
      </c>
      <c r="B159" s="212"/>
      <c r="C159" s="212"/>
      <c r="D159" s="212"/>
    </row>
    <row r="160" spans="1:4" s="13" customFormat="1" ht="12.75">
      <c r="A160" s="2">
        <v>1</v>
      </c>
      <c r="B160" s="69" t="s">
        <v>196</v>
      </c>
      <c r="C160" s="37">
        <v>2015</v>
      </c>
      <c r="D160" s="90">
        <v>3320</v>
      </c>
    </row>
    <row r="161" spans="1:4" s="13" customFormat="1" ht="12.75">
      <c r="A161" s="2">
        <v>2</v>
      </c>
      <c r="B161" s="69" t="s">
        <v>197</v>
      </c>
      <c r="C161" s="37">
        <v>2015</v>
      </c>
      <c r="D161" s="90">
        <v>3444</v>
      </c>
    </row>
    <row r="162" spans="1:4" s="13" customFormat="1" ht="12.75">
      <c r="A162" s="2">
        <v>3</v>
      </c>
      <c r="B162" s="69" t="s">
        <v>196</v>
      </c>
      <c r="C162" s="37">
        <v>2015</v>
      </c>
      <c r="D162" s="90">
        <v>3597.75</v>
      </c>
    </row>
    <row r="163" spans="1:4" s="13" customFormat="1" ht="12.75">
      <c r="A163" s="2">
        <v>4</v>
      </c>
      <c r="B163" s="69" t="s">
        <v>198</v>
      </c>
      <c r="C163" s="82">
        <v>2016</v>
      </c>
      <c r="D163" s="90">
        <v>4674</v>
      </c>
    </row>
    <row r="164" spans="1:4" s="13" customFormat="1" ht="12.75">
      <c r="A164" s="2">
        <v>5</v>
      </c>
      <c r="B164" s="69" t="s">
        <v>199</v>
      </c>
      <c r="C164" s="82">
        <v>2016</v>
      </c>
      <c r="D164" s="90">
        <v>2913.89</v>
      </c>
    </row>
    <row r="165" spans="1:4" s="13" customFormat="1" ht="12.75">
      <c r="A165" s="2">
        <v>6</v>
      </c>
      <c r="B165" s="69" t="s">
        <v>200</v>
      </c>
      <c r="C165" s="82">
        <v>2017</v>
      </c>
      <c r="D165" s="90">
        <v>1476</v>
      </c>
    </row>
    <row r="166" spans="1:4" s="13" customFormat="1" ht="12.75">
      <c r="A166" s="2">
        <v>7</v>
      </c>
      <c r="B166" s="69" t="s">
        <v>201</v>
      </c>
      <c r="C166" s="82">
        <v>2017</v>
      </c>
      <c r="D166" s="90">
        <v>1600.11</v>
      </c>
    </row>
    <row r="167" spans="1:4" s="13" customFormat="1" ht="12.75">
      <c r="A167" s="2">
        <v>8</v>
      </c>
      <c r="B167" s="69" t="s">
        <v>201</v>
      </c>
      <c r="C167" s="82">
        <v>2017</v>
      </c>
      <c r="D167" s="90">
        <v>1600.11</v>
      </c>
    </row>
    <row r="168" spans="1:4" s="13" customFormat="1" ht="12.75">
      <c r="A168" s="2">
        <v>9</v>
      </c>
      <c r="B168" s="69" t="s">
        <v>202</v>
      </c>
      <c r="C168" s="82">
        <v>2017</v>
      </c>
      <c r="D168" s="90">
        <v>3449.99</v>
      </c>
    </row>
    <row r="169" spans="1:4" s="13" customFormat="1" ht="12.75">
      <c r="A169" s="2">
        <v>10</v>
      </c>
      <c r="B169" s="69" t="s">
        <v>203</v>
      </c>
      <c r="C169" s="82">
        <v>2017</v>
      </c>
      <c r="D169" s="90">
        <v>2035</v>
      </c>
    </row>
    <row r="170" spans="1:4" s="13" customFormat="1" ht="12.75">
      <c r="A170" s="2">
        <v>11</v>
      </c>
      <c r="B170" s="69" t="s">
        <v>204</v>
      </c>
      <c r="C170" s="82">
        <v>2018</v>
      </c>
      <c r="D170" s="90">
        <v>4950.75</v>
      </c>
    </row>
    <row r="171" spans="1:4" s="13" customFormat="1" ht="12.75">
      <c r="A171" s="2">
        <v>12</v>
      </c>
      <c r="B171" s="69" t="s">
        <v>204</v>
      </c>
      <c r="C171" s="82">
        <v>2018</v>
      </c>
      <c r="D171" s="90">
        <v>4950.75</v>
      </c>
    </row>
    <row r="172" spans="1:4" s="13" customFormat="1" ht="12.75">
      <c r="A172" s="2">
        <v>13</v>
      </c>
      <c r="B172" s="69" t="s">
        <v>205</v>
      </c>
      <c r="C172" s="82">
        <v>2018</v>
      </c>
      <c r="D172" s="90">
        <v>2300.1</v>
      </c>
    </row>
    <row r="173" spans="1:4" s="13" customFormat="1" ht="12.75">
      <c r="A173" s="2">
        <v>14</v>
      </c>
      <c r="B173" s="69" t="s">
        <v>206</v>
      </c>
      <c r="C173" s="82">
        <v>2018</v>
      </c>
      <c r="D173" s="90">
        <v>2905</v>
      </c>
    </row>
    <row r="174" spans="1:4" s="13" customFormat="1" ht="12.75">
      <c r="A174" s="2">
        <v>15</v>
      </c>
      <c r="B174" s="69" t="s">
        <v>207</v>
      </c>
      <c r="C174" s="37">
        <v>2015</v>
      </c>
      <c r="D174" s="90">
        <v>1685.1</v>
      </c>
    </row>
    <row r="175" spans="1:4" s="13" customFormat="1" ht="12.75">
      <c r="A175" s="2">
        <v>16</v>
      </c>
      <c r="B175" s="69" t="s">
        <v>208</v>
      </c>
      <c r="C175" s="37">
        <v>2015</v>
      </c>
      <c r="D175" s="90">
        <v>861</v>
      </c>
    </row>
    <row r="176" spans="1:4" s="13" customFormat="1" ht="12.75">
      <c r="A176" s="2">
        <v>17</v>
      </c>
      <c r="B176" s="69" t="s">
        <v>209</v>
      </c>
      <c r="C176" s="37">
        <v>2015</v>
      </c>
      <c r="D176" s="90">
        <v>947.1</v>
      </c>
    </row>
    <row r="177" spans="1:4" s="13" customFormat="1" ht="12.75">
      <c r="A177" s="2">
        <v>18</v>
      </c>
      <c r="B177" s="69" t="s">
        <v>210</v>
      </c>
      <c r="C177" s="37">
        <v>2019</v>
      </c>
      <c r="D177" s="90">
        <v>519.06</v>
      </c>
    </row>
    <row r="178" spans="1:4" s="13" customFormat="1" ht="12.75">
      <c r="A178" s="2">
        <v>19</v>
      </c>
      <c r="B178" s="69" t="s">
        <v>210</v>
      </c>
      <c r="C178" s="37">
        <v>2019</v>
      </c>
      <c r="D178" s="90">
        <v>519.06</v>
      </c>
    </row>
    <row r="179" spans="1:4" s="13" customFormat="1" ht="12.75">
      <c r="A179" s="2">
        <v>20</v>
      </c>
      <c r="B179" s="69" t="s">
        <v>210</v>
      </c>
      <c r="C179" s="37">
        <v>2019</v>
      </c>
      <c r="D179" s="90">
        <v>519.06</v>
      </c>
    </row>
    <row r="180" spans="1:4" s="13" customFormat="1" ht="12.75">
      <c r="A180" s="2">
        <v>21</v>
      </c>
      <c r="B180" s="69" t="s">
        <v>210</v>
      </c>
      <c r="C180" s="37">
        <v>2019</v>
      </c>
      <c r="D180" s="90">
        <v>519.06</v>
      </c>
    </row>
    <row r="181" spans="1:4" s="13" customFormat="1" ht="12.75">
      <c r="A181" s="2">
        <v>22</v>
      </c>
      <c r="B181" s="69" t="s">
        <v>210</v>
      </c>
      <c r="C181" s="37">
        <v>2019</v>
      </c>
      <c r="D181" s="90">
        <v>519.06</v>
      </c>
    </row>
    <row r="182" spans="1:4" s="13" customFormat="1" ht="12.75">
      <c r="A182" s="2">
        <v>23</v>
      </c>
      <c r="B182" s="69" t="s">
        <v>210</v>
      </c>
      <c r="C182" s="37">
        <v>2019</v>
      </c>
      <c r="D182" s="90">
        <v>519.06</v>
      </c>
    </row>
    <row r="183" spans="1:4" s="13" customFormat="1" ht="12.75">
      <c r="A183" s="2">
        <v>24</v>
      </c>
      <c r="B183" s="69" t="s">
        <v>210</v>
      </c>
      <c r="C183" s="37">
        <v>2019</v>
      </c>
      <c r="D183" s="90">
        <v>519.06</v>
      </c>
    </row>
    <row r="184" spans="1:4" s="13" customFormat="1" ht="12.75">
      <c r="A184" s="2">
        <v>25</v>
      </c>
      <c r="B184" s="69" t="s">
        <v>210</v>
      </c>
      <c r="C184" s="37">
        <v>2019</v>
      </c>
      <c r="D184" s="90">
        <v>519.06</v>
      </c>
    </row>
    <row r="185" spans="1:4" s="13" customFormat="1" ht="12.75">
      <c r="A185" s="2">
        <v>26</v>
      </c>
      <c r="B185" s="69" t="s">
        <v>210</v>
      </c>
      <c r="C185" s="37">
        <v>2019</v>
      </c>
      <c r="D185" s="90">
        <v>519.06</v>
      </c>
    </row>
    <row r="186" spans="1:4" s="13" customFormat="1" ht="12.75">
      <c r="A186" s="2">
        <v>27</v>
      </c>
      <c r="B186" s="69" t="s">
        <v>210</v>
      </c>
      <c r="C186" s="37">
        <v>2019</v>
      </c>
      <c r="D186" s="90">
        <v>519.06</v>
      </c>
    </row>
    <row r="187" spans="1:4" s="13" customFormat="1" ht="12.75">
      <c r="A187" s="2">
        <v>28</v>
      </c>
      <c r="B187" s="69" t="s">
        <v>210</v>
      </c>
      <c r="C187" s="37">
        <v>2019</v>
      </c>
      <c r="D187" s="90">
        <v>519.06</v>
      </c>
    </row>
    <row r="188" spans="1:4" s="13" customFormat="1" ht="12.75">
      <c r="A188" s="2">
        <v>29</v>
      </c>
      <c r="B188" s="69" t="s">
        <v>210</v>
      </c>
      <c r="C188" s="37">
        <v>2019</v>
      </c>
      <c r="D188" s="90">
        <v>519.06</v>
      </c>
    </row>
    <row r="189" spans="1:4" s="13" customFormat="1" ht="12.75">
      <c r="A189" s="2">
        <v>30</v>
      </c>
      <c r="B189" s="69" t="s">
        <v>210</v>
      </c>
      <c r="C189" s="37">
        <v>2019</v>
      </c>
      <c r="D189" s="90">
        <v>519.06</v>
      </c>
    </row>
    <row r="190" spans="1:4" s="13" customFormat="1" ht="12.75">
      <c r="A190" s="2">
        <v>31</v>
      </c>
      <c r="B190" s="69" t="s">
        <v>210</v>
      </c>
      <c r="C190" s="37">
        <v>2019</v>
      </c>
      <c r="D190" s="90">
        <v>519.06</v>
      </c>
    </row>
    <row r="191" spans="1:4" s="13" customFormat="1" ht="12.75">
      <c r="A191" s="2">
        <v>32</v>
      </c>
      <c r="B191" s="69" t="s">
        <v>210</v>
      </c>
      <c r="C191" s="37">
        <v>2019</v>
      </c>
      <c r="D191" s="90">
        <v>519.06</v>
      </c>
    </row>
    <row r="192" spans="1:4" s="13" customFormat="1" ht="12.75">
      <c r="A192" s="2">
        <v>33</v>
      </c>
      <c r="B192" s="69" t="s">
        <v>210</v>
      </c>
      <c r="C192" s="37">
        <v>2019</v>
      </c>
      <c r="D192" s="90">
        <v>519.06</v>
      </c>
    </row>
    <row r="193" spans="1:4" s="13" customFormat="1" ht="12.75">
      <c r="A193" s="2">
        <v>34</v>
      </c>
      <c r="B193" s="69" t="s">
        <v>210</v>
      </c>
      <c r="C193" s="37">
        <v>2019</v>
      </c>
      <c r="D193" s="90">
        <v>519.06</v>
      </c>
    </row>
    <row r="194" spans="1:4" s="13" customFormat="1" ht="12.75">
      <c r="A194" s="2"/>
      <c r="B194" s="17" t="s">
        <v>0</v>
      </c>
      <c r="C194" s="2"/>
      <c r="D194" s="91">
        <f>SUM(D160:D193)</f>
        <v>55534.669999999955</v>
      </c>
    </row>
    <row r="195" spans="1:4" ht="13.5" customHeight="1">
      <c r="A195" s="212" t="s">
        <v>472</v>
      </c>
      <c r="B195" s="212"/>
      <c r="C195" s="212"/>
      <c r="D195" s="212"/>
    </row>
    <row r="196" spans="1:4" s="16" customFormat="1" ht="12.75">
      <c r="A196" s="2">
        <v>1</v>
      </c>
      <c r="B196" s="106" t="s">
        <v>220</v>
      </c>
      <c r="C196" s="112">
        <v>2015</v>
      </c>
      <c r="D196" s="150">
        <v>3650</v>
      </c>
    </row>
    <row r="197" spans="1:4" s="16" customFormat="1" ht="12.75">
      <c r="A197" s="2">
        <v>2</v>
      </c>
      <c r="B197" s="106" t="s">
        <v>221</v>
      </c>
      <c r="C197" s="112">
        <v>2016</v>
      </c>
      <c r="D197" s="150">
        <v>468.63</v>
      </c>
    </row>
    <row r="198" spans="1:4" s="16" customFormat="1" ht="12.75">
      <c r="A198" s="2">
        <v>3</v>
      </c>
      <c r="B198" s="106" t="s">
        <v>222</v>
      </c>
      <c r="C198" s="112">
        <v>2017</v>
      </c>
      <c r="D198" s="150">
        <v>1098.99</v>
      </c>
    </row>
    <row r="199" spans="1:4" s="16" customFormat="1" ht="12.75">
      <c r="A199" s="2">
        <v>4</v>
      </c>
      <c r="B199" s="106" t="s">
        <v>223</v>
      </c>
      <c r="C199" s="112">
        <v>2017</v>
      </c>
      <c r="D199" s="150">
        <v>319.99</v>
      </c>
    </row>
    <row r="200" spans="1:4" s="16" customFormat="1" ht="12.75">
      <c r="A200" s="2">
        <v>5</v>
      </c>
      <c r="B200" s="106" t="s">
        <v>224</v>
      </c>
      <c r="C200" s="112">
        <v>2017</v>
      </c>
      <c r="D200" s="150">
        <v>199.9</v>
      </c>
    </row>
    <row r="201" spans="1:4" s="16" customFormat="1" ht="12.75">
      <c r="A201" s="2">
        <v>6</v>
      </c>
      <c r="B201" s="106" t="s">
        <v>225</v>
      </c>
      <c r="C201" s="112">
        <v>2017</v>
      </c>
      <c r="D201" s="150">
        <v>169.8</v>
      </c>
    </row>
    <row r="202" spans="1:4" s="16" customFormat="1" ht="12.75">
      <c r="A202" s="2">
        <v>7</v>
      </c>
      <c r="B202" s="157" t="s">
        <v>226</v>
      </c>
      <c r="C202" s="112">
        <v>2018</v>
      </c>
      <c r="D202" s="150">
        <v>982.77</v>
      </c>
    </row>
    <row r="203" spans="1:4" s="16" customFormat="1" ht="12.75">
      <c r="A203" s="2">
        <v>8</v>
      </c>
      <c r="B203" s="157" t="s">
        <v>227</v>
      </c>
      <c r="C203" s="112">
        <v>2019</v>
      </c>
      <c r="D203" s="150">
        <v>549</v>
      </c>
    </row>
    <row r="204" spans="1:4" s="16" customFormat="1" ht="12.75">
      <c r="A204" s="2">
        <v>9</v>
      </c>
      <c r="B204" s="157" t="s">
        <v>228</v>
      </c>
      <c r="C204" s="112">
        <v>2019</v>
      </c>
      <c r="D204" s="150">
        <v>602.7</v>
      </c>
    </row>
    <row r="205" spans="1:4" s="16" customFormat="1" ht="13.5" customHeight="1">
      <c r="A205" s="2"/>
      <c r="B205" s="17" t="s">
        <v>0</v>
      </c>
      <c r="C205" s="2"/>
      <c r="D205" s="92">
        <f>SUM(D196:D204)</f>
        <v>8041.78</v>
      </c>
    </row>
    <row r="206" spans="1:4" s="16" customFormat="1" ht="13.5" customHeight="1">
      <c r="A206" s="212" t="s">
        <v>236</v>
      </c>
      <c r="B206" s="212"/>
      <c r="C206" s="212"/>
      <c r="D206" s="212"/>
    </row>
    <row r="207" spans="1:4" s="16" customFormat="1" ht="13.5" customHeight="1">
      <c r="A207" s="37">
        <v>1</v>
      </c>
      <c r="B207" s="69" t="s">
        <v>244</v>
      </c>
      <c r="C207" s="37">
        <v>2015</v>
      </c>
      <c r="D207" s="78">
        <v>2450</v>
      </c>
    </row>
    <row r="208" spans="1:4" s="16" customFormat="1" ht="13.5" customHeight="1">
      <c r="A208" s="37">
        <v>2</v>
      </c>
      <c r="B208" s="69" t="s">
        <v>220</v>
      </c>
      <c r="C208" s="37">
        <v>2016</v>
      </c>
      <c r="D208" s="78">
        <v>2577.99</v>
      </c>
    </row>
    <row r="209" spans="1:4" s="16" customFormat="1" ht="13.5" customHeight="1">
      <c r="A209" s="37">
        <v>3</v>
      </c>
      <c r="B209" s="69" t="s">
        <v>245</v>
      </c>
      <c r="C209" s="37">
        <v>2017</v>
      </c>
      <c r="D209" s="78">
        <v>14.76</v>
      </c>
    </row>
    <row r="210" spans="1:4" s="16" customFormat="1" ht="13.5" customHeight="1">
      <c r="A210" s="37">
        <v>4</v>
      </c>
      <c r="B210" s="69" t="s">
        <v>245</v>
      </c>
      <c r="C210" s="37">
        <v>2017</v>
      </c>
      <c r="D210" s="78">
        <v>14.76</v>
      </c>
    </row>
    <row r="211" spans="1:4" s="16" customFormat="1" ht="13.5" customHeight="1">
      <c r="A211" s="37">
        <v>5</v>
      </c>
      <c r="B211" s="69" t="s">
        <v>246</v>
      </c>
      <c r="C211" s="37">
        <v>2017</v>
      </c>
      <c r="D211" s="78">
        <v>8.61</v>
      </c>
    </row>
    <row r="212" spans="1:4" s="16" customFormat="1" ht="13.5" customHeight="1">
      <c r="A212" s="37">
        <v>6</v>
      </c>
      <c r="B212" s="69" t="s">
        <v>247</v>
      </c>
      <c r="C212" s="37">
        <v>2017</v>
      </c>
      <c r="D212" s="78">
        <v>209.1</v>
      </c>
    </row>
    <row r="213" spans="1:4" s="16" customFormat="1" ht="13.5" customHeight="1">
      <c r="A213" s="37">
        <v>7</v>
      </c>
      <c r="B213" s="69" t="s">
        <v>248</v>
      </c>
      <c r="C213" s="37">
        <v>2017</v>
      </c>
      <c r="D213" s="78">
        <v>66.8</v>
      </c>
    </row>
    <row r="214" spans="1:4" s="16" customFormat="1" ht="17.25" customHeight="1">
      <c r="A214" s="37">
        <v>8</v>
      </c>
      <c r="B214" s="69" t="s">
        <v>249</v>
      </c>
      <c r="C214" s="37">
        <v>2017</v>
      </c>
      <c r="D214" s="78">
        <v>1079</v>
      </c>
    </row>
    <row r="215" spans="1:4" s="16" customFormat="1" ht="17.25" customHeight="1">
      <c r="A215" s="37">
        <v>9</v>
      </c>
      <c r="B215" s="69" t="s">
        <v>250</v>
      </c>
      <c r="C215" s="37">
        <v>2018</v>
      </c>
      <c r="D215" s="78">
        <v>99.99</v>
      </c>
    </row>
    <row r="216" spans="1:4" s="16" customFormat="1" ht="13.5" customHeight="1">
      <c r="A216" s="80"/>
      <c r="B216" s="17" t="s">
        <v>0</v>
      </c>
      <c r="C216" s="17"/>
      <c r="D216" s="92">
        <f>SUM(D207:D215)</f>
        <v>6521.01</v>
      </c>
    </row>
    <row r="217" spans="1:4" s="16" customFormat="1" ht="13.5" customHeight="1">
      <c r="A217" s="212" t="s">
        <v>302</v>
      </c>
      <c r="B217" s="212"/>
      <c r="C217" s="212"/>
      <c r="D217" s="212"/>
    </row>
    <row r="218" spans="1:4" s="16" customFormat="1" ht="13.5" customHeight="1">
      <c r="A218" s="2">
        <v>1</v>
      </c>
      <c r="B218" s="69" t="s">
        <v>306</v>
      </c>
      <c r="C218" s="37">
        <v>2016</v>
      </c>
      <c r="D218" s="78">
        <v>2649</v>
      </c>
    </row>
    <row r="219" spans="1:4" s="13" customFormat="1" ht="12.75" customHeight="1">
      <c r="A219" s="17"/>
      <c r="B219" s="17" t="s">
        <v>0</v>
      </c>
      <c r="C219" s="2"/>
      <c r="D219" s="92">
        <f>SUM(D218:D218)</f>
        <v>2649</v>
      </c>
    </row>
    <row r="220" spans="1:4" s="13" customFormat="1" ht="12.75" customHeight="1">
      <c r="A220" s="212" t="s">
        <v>373</v>
      </c>
      <c r="B220" s="212"/>
      <c r="C220" s="212"/>
      <c r="D220" s="212"/>
    </row>
    <row r="221" spans="1:4" s="13" customFormat="1" ht="12.75">
      <c r="A221" s="2">
        <v>1</v>
      </c>
      <c r="B221" s="69" t="s">
        <v>381</v>
      </c>
      <c r="C221" s="37">
        <v>2019</v>
      </c>
      <c r="D221" s="141">
        <v>2192.4</v>
      </c>
    </row>
    <row r="222" spans="1:4" s="13" customFormat="1" ht="12.75">
      <c r="A222" s="2">
        <v>2</v>
      </c>
      <c r="B222" s="69" t="s">
        <v>382</v>
      </c>
      <c r="C222" s="37">
        <v>2019</v>
      </c>
      <c r="D222" s="141">
        <v>18459.9</v>
      </c>
    </row>
    <row r="223" spans="1:4" s="13" customFormat="1" ht="12.75">
      <c r="A223" s="2">
        <v>3</v>
      </c>
      <c r="B223" s="69" t="s">
        <v>383</v>
      </c>
      <c r="C223" s="37">
        <v>2019</v>
      </c>
      <c r="D223" s="141">
        <v>11179.65</v>
      </c>
    </row>
    <row r="224" spans="1:4" s="13" customFormat="1" ht="12.75">
      <c r="A224" s="2">
        <v>4</v>
      </c>
      <c r="B224" s="69" t="s">
        <v>384</v>
      </c>
      <c r="C224" s="37">
        <v>2019</v>
      </c>
      <c r="D224" s="141">
        <v>2205.14</v>
      </c>
    </row>
    <row r="225" spans="1:4" s="13" customFormat="1" ht="12.75">
      <c r="A225" s="2">
        <v>5</v>
      </c>
      <c r="B225" s="69" t="s">
        <v>385</v>
      </c>
      <c r="C225" s="37">
        <v>2019</v>
      </c>
      <c r="D225" s="141">
        <v>458.3</v>
      </c>
    </row>
    <row r="226" spans="1:4" ht="12.75">
      <c r="A226" s="2"/>
      <c r="B226" s="17" t="s">
        <v>0</v>
      </c>
      <c r="C226" s="17"/>
      <c r="D226" s="91">
        <f>SUM(D221:D225)</f>
        <v>34495.39000000001</v>
      </c>
    </row>
    <row r="227" spans="1:4" s="13" customFormat="1" ht="12.75">
      <c r="A227" s="153"/>
      <c r="B227" s="153"/>
      <c r="C227" s="161"/>
      <c r="D227" s="162"/>
    </row>
    <row r="228" spans="1:4" s="13" customFormat="1" ht="12.75">
      <c r="A228" s="153"/>
      <c r="B228" s="153"/>
      <c r="C228" s="161"/>
      <c r="D228" s="162"/>
    </row>
    <row r="229" spans="1:4" s="13" customFormat="1" ht="12.75">
      <c r="A229" s="153"/>
      <c r="B229" s="153"/>
      <c r="C229" s="161"/>
      <c r="D229" s="162"/>
    </row>
    <row r="230" spans="1:4" s="13" customFormat="1" ht="12.75">
      <c r="A230" s="153"/>
      <c r="B230" s="153"/>
      <c r="C230" s="161"/>
      <c r="D230" s="162"/>
    </row>
    <row r="231" spans="1:4" s="13" customFormat="1" ht="12.75">
      <c r="A231" s="153"/>
      <c r="B231" s="222" t="s">
        <v>34</v>
      </c>
      <c r="C231" s="222"/>
      <c r="D231" s="163">
        <f>SUM(D91,D101,D111,D116,D120,D130,D154)</f>
        <v>444226.79</v>
      </c>
    </row>
    <row r="232" spans="1:4" s="13" customFormat="1" ht="12.75">
      <c r="A232" s="153"/>
      <c r="B232" s="222" t="s">
        <v>35</v>
      </c>
      <c r="C232" s="222"/>
      <c r="D232" s="163">
        <f>SUM(D194,D205,D216,D219,D226)</f>
        <v>107241.84999999995</v>
      </c>
    </row>
    <row r="233" spans="1:4" s="13" customFormat="1" ht="12.75">
      <c r="A233" s="153"/>
      <c r="B233" s="153"/>
      <c r="C233" s="161"/>
      <c r="D233" s="162"/>
    </row>
    <row r="234" spans="1:4" s="13" customFormat="1" ht="12.75">
      <c r="A234" s="153"/>
      <c r="B234" s="153"/>
      <c r="C234" s="161"/>
      <c r="D234" s="162"/>
    </row>
    <row r="235" spans="1:4" s="13" customFormat="1" ht="12.75">
      <c r="A235" s="153"/>
      <c r="B235" s="153"/>
      <c r="C235" s="161"/>
      <c r="D235" s="162"/>
    </row>
    <row r="236" spans="1:4" s="13" customFormat="1" ht="12.75">
      <c r="A236" s="153"/>
      <c r="B236" s="153"/>
      <c r="C236" s="161"/>
      <c r="D236" s="162"/>
    </row>
    <row r="237" spans="1:4" s="13" customFormat="1" ht="12.75">
      <c r="A237" s="153"/>
      <c r="B237" s="153"/>
      <c r="C237" s="161"/>
      <c r="D237" s="162"/>
    </row>
    <row r="238" spans="1:4" s="13" customFormat="1" ht="12.75">
      <c r="A238" s="153"/>
      <c r="B238" s="153"/>
      <c r="C238" s="161"/>
      <c r="D238" s="162"/>
    </row>
    <row r="239" spans="1:4" s="13" customFormat="1" ht="12.75">
      <c r="A239" s="153"/>
      <c r="B239" s="153"/>
      <c r="C239" s="161"/>
      <c r="D239" s="162"/>
    </row>
    <row r="240" spans="1:4" s="13" customFormat="1" ht="12.75">
      <c r="A240" s="153"/>
      <c r="B240" s="153"/>
      <c r="C240" s="161"/>
      <c r="D240" s="162"/>
    </row>
    <row r="241" spans="1:4" s="13" customFormat="1" ht="12.75">
      <c r="A241" s="153"/>
      <c r="B241" s="153"/>
      <c r="C241" s="161"/>
      <c r="D241" s="162"/>
    </row>
    <row r="242" spans="1:4" s="13" customFormat="1" ht="12.75">
      <c r="A242" s="153"/>
      <c r="B242" s="153"/>
      <c r="C242" s="161"/>
      <c r="D242" s="162"/>
    </row>
    <row r="243" spans="1:4" s="13" customFormat="1" ht="12.75">
      <c r="A243" s="153"/>
      <c r="B243" s="153"/>
      <c r="C243" s="161"/>
      <c r="D243" s="162"/>
    </row>
    <row r="244" spans="1:4" s="13" customFormat="1" ht="12.75">
      <c r="A244" s="153"/>
      <c r="B244" s="153"/>
      <c r="C244" s="161"/>
      <c r="D244" s="162"/>
    </row>
    <row r="245" spans="1:4" s="13" customFormat="1" ht="12.75">
      <c r="A245" s="153"/>
      <c r="B245" s="153"/>
      <c r="C245" s="161"/>
      <c r="D245" s="162"/>
    </row>
    <row r="246" spans="1:4" s="13" customFormat="1" ht="14.25" customHeight="1">
      <c r="A246" s="153"/>
      <c r="B246" s="153"/>
      <c r="C246" s="161"/>
      <c r="D246" s="162"/>
    </row>
    <row r="247" spans="1:4" ht="12.75">
      <c r="A247" s="153"/>
      <c r="C247" s="161"/>
      <c r="D247" s="162"/>
    </row>
    <row r="248" spans="1:4" s="16" customFormat="1" ht="12.75">
      <c r="A248" s="153"/>
      <c r="B248" s="153"/>
      <c r="C248" s="161"/>
      <c r="D248" s="162"/>
    </row>
    <row r="249" spans="1:4" s="16" customFormat="1" ht="12.75">
      <c r="A249" s="153"/>
      <c r="B249" s="153"/>
      <c r="C249" s="161"/>
      <c r="D249" s="162"/>
    </row>
    <row r="250" spans="1:4" s="16" customFormat="1" ht="18" customHeight="1">
      <c r="A250" s="153"/>
      <c r="B250" s="153"/>
      <c r="C250" s="161"/>
      <c r="D250" s="162"/>
    </row>
    <row r="251" spans="1:4" ht="12.75">
      <c r="A251" s="153"/>
      <c r="C251" s="161"/>
      <c r="D251" s="162"/>
    </row>
    <row r="252" spans="1:4" s="6" customFormat="1" ht="12.75">
      <c r="A252" s="153"/>
      <c r="B252" s="153"/>
      <c r="C252" s="161"/>
      <c r="D252" s="162"/>
    </row>
    <row r="253" spans="1:4" s="6" customFormat="1" ht="12.75">
      <c r="A253" s="153"/>
      <c r="B253" s="153"/>
      <c r="C253" s="161"/>
      <c r="D253" s="162"/>
    </row>
    <row r="254" spans="1:4" ht="12.75">
      <c r="A254" s="153"/>
      <c r="C254" s="161"/>
      <c r="D254" s="162"/>
    </row>
    <row r="255" spans="1:4" s="13" customFormat="1" ht="12.75">
      <c r="A255" s="153"/>
      <c r="B255" s="153"/>
      <c r="C255" s="161"/>
      <c r="D255" s="162"/>
    </row>
    <row r="256" spans="1:4" s="13" customFormat="1" ht="12.75">
      <c r="A256" s="153"/>
      <c r="B256" s="153"/>
      <c r="C256" s="161"/>
      <c r="D256" s="162"/>
    </row>
    <row r="257" spans="1:4" s="13" customFormat="1" ht="12.75">
      <c r="A257" s="153"/>
      <c r="B257" s="153"/>
      <c r="C257" s="161"/>
      <c r="D257" s="162"/>
    </row>
    <row r="258" spans="1:4" s="13" customFormat="1" ht="12.75">
      <c r="A258" s="153"/>
      <c r="B258" s="153"/>
      <c r="C258" s="161"/>
      <c r="D258" s="162"/>
    </row>
    <row r="259" spans="1:4" s="13" customFormat="1" ht="12.75">
      <c r="A259" s="153"/>
      <c r="B259" s="153"/>
      <c r="C259" s="161"/>
      <c r="D259" s="162"/>
    </row>
    <row r="260" spans="1:4" s="13" customFormat="1" ht="12.75">
      <c r="A260" s="153"/>
      <c r="B260" s="153"/>
      <c r="C260" s="161"/>
      <c r="D260" s="162"/>
    </row>
    <row r="261" spans="1:4" s="13" customFormat="1" ht="12.75">
      <c r="A261" s="153"/>
      <c r="B261" s="153"/>
      <c r="C261" s="161"/>
      <c r="D261" s="162"/>
    </row>
    <row r="262" spans="1:4" s="13" customFormat="1" ht="12.75">
      <c r="A262" s="153"/>
      <c r="B262" s="153"/>
      <c r="C262" s="161"/>
      <c r="D262" s="162"/>
    </row>
    <row r="263" spans="1:4" s="13" customFormat="1" ht="12.75">
      <c r="A263" s="153"/>
      <c r="B263" s="153"/>
      <c r="C263" s="161"/>
      <c r="D263" s="162"/>
    </row>
    <row r="264" spans="1:4" s="13" customFormat="1" ht="12.75">
      <c r="A264" s="153"/>
      <c r="B264" s="153"/>
      <c r="C264" s="161"/>
      <c r="D264" s="162"/>
    </row>
    <row r="265" spans="1:4" s="6" customFormat="1" ht="12.75">
      <c r="A265" s="153"/>
      <c r="B265" s="153"/>
      <c r="C265" s="161"/>
      <c r="D265" s="162"/>
    </row>
    <row r="266" spans="1:4" ht="12.75">
      <c r="A266" s="153"/>
      <c r="C266" s="161"/>
      <c r="D266" s="162"/>
    </row>
    <row r="267" spans="1:4" ht="12.75">
      <c r="A267" s="153"/>
      <c r="C267" s="161"/>
      <c r="D267" s="162"/>
    </row>
    <row r="268" spans="1:4" ht="12.75">
      <c r="A268" s="153"/>
      <c r="C268" s="161"/>
      <c r="D268" s="162"/>
    </row>
    <row r="269" spans="1:4" ht="12.75">
      <c r="A269" s="153"/>
      <c r="C269" s="161"/>
      <c r="D269" s="162"/>
    </row>
    <row r="270" spans="1:4" ht="12.75">
      <c r="A270" s="153"/>
      <c r="C270" s="161"/>
      <c r="D270" s="162"/>
    </row>
    <row r="271" spans="1:4" ht="12.75">
      <c r="A271" s="153"/>
      <c r="C271" s="161"/>
      <c r="D271" s="162"/>
    </row>
    <row r="272" spans="1:4" ht="12.75">
      <c r="A272" s="153"/>
      <c r="C272" s="161"/>
      <c r="D272" s="162"/>
    </row>
    <row r="273" spans="1:4" ht="12.75">
      <c r="A273" s="153"/>
      <c r="C273" s="161"/>
      <c r="D273" s="162"/>
    </row>
    <row r="274" spans="1:4" ht="12.75">
      <c r="A274" s="153"/>
      <c r="C274" s="161"/>
      <c r="D274" s="162"/>
    </row>
    <row r="275" spans="1:4" ht="12.75">
      <c r="A275" s="153"/>
      <c r="C275" s="161"/>
      <c r="D275" s="162"/>
    </row>
    <row r="276" spans="1:4" ht="12.75">
      <c r="A276" s="153"/>
      <c r="C276" s="161"/>
      <c r="D276" s="162"/>
    </row>
    <row r="277" spans="1:4" ht="12.75">
      <c r="A277" s="153"/>
      <c r="C277" s="161"/>
      <c r="D277" s="162"/>
    </row>
    <row r="278" spans="1:4" ht="14.25" customHeight="1">
      <c r="A278" s="153"/>
      <c r="C278" s="161"/>
      <c r="D278" s="162"/>
    </row>
    <row r="279" spans="1:4" ht="12.75">
      <c r="A279" s="153"/>
      <c r="C279" s="161"/>
      <c r="D279" s="162"/>
    </row>
    <row r="280" spans="1:4" ht="12.75">
      <c r="A280" s="153"/>
      <c r="C280" s="161"/>
      <c r="D280" s="162"/>
    </row>
    <row r="281" spans="1:4" ht="14.25" customHeight="1">
      <c r="A281" s="153"/>
      <c r="C281" s="161"/>
      <c r="D281" s="162"/>
    </row>
    <row r="282" spans="1:4" ht="12.75">
      <c r="A282" s="153"/>
      <c r="C282" s="161"/>
      <c r="D282" s="162"/>
    </row>
    <row r="283" spans="1:4" s="6" customFormat="1" ht="12.75">
      <c r="A283" s="153"/>
      <c r="B283" s="153"/>
      <c r="C283" s="161"/>
      <c r="D283" s="162"/>
    </row>
    <row r="284" spans="1:4" s="6" customFormat="1" ht="12.75">
      <c r="A284" s="153"/>
      <c r="B284" s="153"/>
      <c r="C284" s="161"/>
      <c r="D284" s="162"/>
    </row>
    <row r="285" spans="1:4" s="6" customFormat="1" ht="12.75">
      <c r="A285" s="153"/>
      <c r="B285" s="153"/>
      <c r="C285" s="161"/>
      <c r="D285" s="162"/>
    </row>
    <row r="286" spans="1:4" s="6" customFormat="1" ht="12.75">
      <c r="A286" s="153"/>
      <c r="B286" s="153"/>
      <c r="C286" s="161"/>
      <c r="D286" s="162"/>
    </row>
    <row r="287" spans="1:4" s="6" customFormat="1" ht="12.75">
      <c r="A287" s="153"/>
      <c r="B287" s="153"/>
      <c r="C287" s="161"/>
      <c r="D287" s="162"/>
    </row>
    <row r="288" spans="1:4" s="6" customFormat="1" ht="12.75">
      <c r="A288" s="153"/>
      <c r="B288" s="153"/>
      <c r="C288" s="161"/>
      <c r="D288" s="162"/>
    </row>
    <row r="289" spans="1:4" s="6" customFormat="1" ht="12.75">
      <c r="A289" s="153"/>
      <c r="B289" s="153"/>
      <c r="C289" s="161"/>
      <c r="D289" s="162"/>
    </row>
    <row r="290" spans="1:4" ht="12.75" customHeight="1">
      <c r="A290" s="153"/>
      <c r="C290" s="161"/>
      <c r="D290" s="162"/>
    </row>
    <row r="291" spans="1:4" s="13" customFormat="1" ht="12.75">
      <c r="A291" s="153"/>
      <c r="B291" s="153"/>
      <c r="C291" s="161"/>
      <c r="D291" s="162"/>
    </row>
    <row r="292" spans="1:4" s="13" customFormat="1" ht="12.75">
      <c r="A292" s="153"/>
      <c r="B292" s="153"/>
      <c r="C292" s="161"/>
      <c r="D292" s="162"/>
    </row>
    <row r="293" spans="1:4" s="13" customFormat="1" ht="12.75">
      <c r="A293" s="153"/>
      <c r="B293" s="153"/>
      <c r="C293" s="161"/>
      <c r="D293" s="162"/>
    </row>
    <row r="294" spans="1:4" s="13" customFormat="1" ht="12.75">
      <c r="A294" s="153"/>
      <c r="B294" s="153"/>
      <c r="C294" s="161"/>
      <c r="D294" s="162"/>
    </row>
    <row r="295" spans="1:4" s="13" customFormat="1" ht="12.75">
      <c r="A295" s="153"/>
      <c r="B295" s="153"/>
      <c r="C295" s="161"/>
      <c r="D295" s="162"/>
    </row>
    <row r="296" spans="1:4" s="13" customFormat="1" ht="12.75">
      <c r="A296" s="153"/>
      <c r="B296" s="153"/>
      <c r="C296" s="161"/>
      <c r="D296" s="162"/>
    </row>
    <row r="297" spans="1:4" s="13" customFormat="1" ht="12.75">
      <c r="A297" s="153"/>
      <c r="B297" s="153"/>
      <c r="C297" s="161"/>
      <c r="D297" s="162"/>
    </row>
    <row r="298" spans="1:4" s="13" customFormat="1" ht="18" customHeight="1">
      <c r="A298" s="153"/>
      <c r="B298" s="153"/>
      <c r="C298" s="161"/>
      <c r="D298" s="162"/>
    </row>
    <row r="299" spans="1:4" ht="12.75">
      <c r="A299" s="153"/>
      <c r="C299" s="161"/>
      <c r="D299" s="162"/>
    </row>
    <row r="300" spans="1:4" s="6" customFormat="1" ht="12.75">
      <c r="A300" s="153"/>
      <c r="B300" s="153"/>
      <c r="C300" s="161"/>
      <c r="D300" s="162"/>
    </row>
    <row r="301" spans="1:4" s="6" customFormat="1" ht="12.75">
      <c r="A301" s="153"/>
      <c r="B301" s="153"/>
      <c r="C301" s="161"/>
      <c r="D301" s="162"/>
    </row>
    <row r="302" spans="1:4" s="6" customFormat="1" ht="12.75">
      <c r="A302" s="153"/>
      <c r="B302" s="153"/>
      <c r="C302" s="161"/>
      <c r="D302" s="162"/>
    </row>
    <row r="303" spans="1:4" ht="12.75" customHeight="1">
      <c r="A303" s="153"/>
      <c r="C303" s="161"/>
      <c r="D303" s="162"/>
    </row>
    <row r="304" spans="1:4" s="6" customFormat="1" ht="12.75">
      <c r="A304" s="153"/>
      <c r="B304" s="153"/>
      <c r="C304" s="161"/>
      <c r="D304" s="162"/>
    </row>
    <row r="305" spans="1:4" s="6" customFormat="1" ht="12.75">
      <c r="A305" s="153"/>
      <c r="B305" s="153"/>
      <c r="C305" s="161"/>
      <c r="D305" s="162"/>
    </row>
    <row r="306" spans="1:4" s="6" customFormat="1" ht="12.75">
      <c r="A306" s="153"/>
      <c r="B306" s="153"/>
      <c r="C306" s="161"/>
      <c r="D306" s="162"/>
    </row>
    <row r="307" spans="1:4" s="6" customFormat="1" ht="12.75">
      <c r="A307" s="153"/>
      <c r="B307" s="153"/>
      <c r="C307" s="161"/>
      <c r="D307" s="162"/>
    </row>
    <row r="308" spans="1:4" s="6" customFormat="1" ht="12.75">
      <c r="A308" s="153"/>
      <c r="B308" s="153"/>
      <c r="C308" s="161"/>
      <c r="D308" s="162"/>
    </row>
    <row r="309" spans="1:4" s="6" customFormat="1" ht="12.75">
      <c r="A309" s="153"/>
      <c r="B309" s="153"/>
      <c r="C309" s="161"/>
      <c r="D309" s="162"/>
    </row>
    <row r="310" spans="1:4" ht="12.75">
      <c r="A310" s="153"/>
      <c r="C310" s="161"/>
      <c r="D310" s="162"/>
    </row>
    <row r="311" spans="1:4" ht="12.75">
      <c r="A311" s="153"/>
      <c r="C311" s="161"/>
      <c r="D311" s="162"/>
    </row>
    <row r="312" spans="1:4" ht="12.75">
      <c r="A312" s="153"/>
      <c r="C312" s="161"/>
      <c r="D312" s="162"/>
    </row>
    <row r="313" spans="1:4" ht="14.25" customHeight="1">
      <c r="A313" s="153"/>
      <c r="C313" s="161"/>
      <c r="D313" s="162"/>
    </row>
    <row r="314" spans="1:4" ht="12.75">
      <c r="A314" s="153"/>
      <c r="C314" s="161"/>
      <c r="D314" s="162"/>
    </row>
    <row r="315" spans="1:4" ht="12.75">
      <c r="A315" s="153"/>
      <c r="C315" s="161"/>
      <c r="D315" s="162"/>
    </row>
    <row r="316" spans="1:4" ht="12.75">
      <c r="A316" s="153"/>
      <c r="C316" s="161"/>
      <c r="D316" s="162"/>
    </row>
    <row r="317" spans="1:4" ht="12.75">
      <c r="A317" s="153"/>
      <c r="C317" s="161"/>
      <c r="D317" s="162"/>
    </row>
    <row r="318" spans="1:4" ht="12.75">
      <c r="A318" s="153"/>
      <c r="C318" s="161"/>
      <c r="D318" s="162"/>
    </row>
    <row r="319" spans="1:4" ht="12.75">
      <c r="A319" s="153"/>
      <c r="C319" s="161"/>
      <c r="D319" s="162"/>
    </row>
    <row r="320" spans="1:4" ht="12.75">
      <c r="A320" s="153"/>
      <c r="C320" s="161"/>
      <c r="D320" s="162"/>
    </row>
    <row r="321" spans="1:4" ht="12.75">
      <c r="A321" s="153"/>
      <c r="C321" s="161"/>
      <c r="D321" s="162"/>
    </row>
    <row r="322" spans="1:4" ht="12.75">
      <c r="A322" s="153"/>
      <c r="C322" s="161"/>
      <c r="D322" s="162"/>
    </row>
    <row r="323" spans="1:4" ht="12.75">
      <c r="A323" s="153"/>
      <c r="C323" s="161"/>
      <c r="D323" s="162"/>
    </row>
    <row r="324" spans="1:4" ht="12.75">
      <c r="A324" s="153"/>
      <c r="C324" s="161"/>
      <c r="D324" s="162"/>
    </row>
    <row r="325" spans="1:4" ht="12.75">
      <c r="A325" s="153"/>
      <c r="C325" s="161"/>
      <c r="D325" s="162"/>
    </row>
    <row r="326" spans="1:4" ht="12.75">
      <c r="A326" s="153"/>
      <c r="C326" s="161"/>
      <c r="D326" s="162"/>
    </row>
    <row r="327" spans="1:4" ht="12.75">
      <c r="A327" s="153"/>
      <c r="C327" s="161"/>
      <c r="D327" s="162"/>
    </row>
    <row r="328" spans="1:4" ht="12.75">
      <c r="A328" s="153"/>
      <c r="C328" s="161"/>
      <c r="D328" s="162"/>
    </row>
    <row r="329" spans="1:4" ht="12.75">
      <c r="A329" s="153"/>
      <c r="C329" s="161"/>
      <c r="D329" s="162"/>
    </row>
    <row r="330" spans="1:4" ht="12.75">
      <c r="A330" s="153"/>
      <c r="C330" s="161"/>
      <c r="D330" s="162"/>
    </row>
    <row r="331" spans="1:4" ht="12.75">
      <c r="A331" s="153"/>
      <c r="C331" s="161"/>
      <c r="D331" s="162"/>
    </row>
    <row r="332" spans="1:4" ht="12.75">
      <c r="A332" s="153"/>
      <c r="C332" s="161"/>
      <c r="D332" s="162"/>
    </row>
    <row r="333" spans="1:4" ht="12.75">
      <c r="A333" s="153"/>
      <c r="C333" s="161"/>
      <c r="D333" s="162"/>
    </row>
    <row r="334" spans="1:4" ht="12.75">
      <c r="A334" s="153"/>
      <c r="C334" s="161"/>
      <c r="D334" s="162"/>
    </row>
    <row r="335" spans="1:4" ht="12.75">
      <c r="A335" s="153"/>
      <c r="C335" s="161"/>
      <c r="D335" s="162"/>
    </row>
    <row r="336" spans="1:4" ht="12.75">
      <c r="A336" s="153"/>
      <c r="C336" s="161"/>
      <c r="D336" s="162"/>
    </row>
    <row r="337" spans="1:4" ht="12.75">
      <c r="A337" s="153"/>
      <c r="C337" s="161"/>
      <c r="D337" s="162"/>
    </row>
    <row r="338" spans="1:4" ht="12.75">
      <c r="A338" s="153"/>
      <c r="C338" s="161"/>
      <c r="D338" s="162"/>
    </row>
    <row r="339" spans="1:4" ht="12.75">
      <c r="A339" s="153"/>
      <c r="C339" s="161"/>
      <c r="D339" s="162"/>
    </row>
    <row r="340" spans="1:4" ht="12.75">
      <c r="A340" s="153"/>
      <c r="C340" s="161"/>
      <c r="D340" s="162"/>
    </row>
    <row r="341" spans="1:4" ht="12.75">
      <c r="A341" s="153"/>
      <c r="C341" s="161"/>
      <c r="D341" s="162"/>
    </row>
    <row r="342" spans="1:4" ht="12.75">
      <c r="A342" s="153"/>
      <c r="C342" s="161"/>
      <c r="D342" s="162"/>
    </row>
    <row r="343" spans="1:4" ht="12.75">
      <c r="A343" s="153"/>
      <c r="C343" s="161"/>
      <c r="D343" s="162"/>
    </row>
    <row r="344" spans="1:4" ht="12.75">
      <c r="A344" s="153"/>
      <c r="C344" s="161"/>
      <c r="D344" s="162"/>
    </row>
    <row r="345" spans="1:4" ht="12.75">
      <c r="A345" s="153"/>
      <c r="C345" s="161"/>
      <c r="D345" s="162"/>
    </row>
    <row r="346" spans="1:4" s="13" customFormat="1" ht="12.75">
      <c r="A346" s="153"/>
      <c r="B346" s="153"/>
      <c r="C346" s="161"/>
      <c r="D346" s="162"/>
    </row>
    <row r="347" spans="1:4" s="13" customFormat="1" ht="12.75">
      <c r="A347" s="153"/>
      <c r="B347" s="153"/>
      <c r="C347" s="161"/>
      <c r="D347" s="162"/>
    </row>
    <row r="348" spans="1:4" s="13" customFormat="1" ht="12.75">
      <c r="A348" s="153"/>
      <c r="B348" s="153"/>
      <c r="C348" s="161"/>
      <c r="D348" s="162"/>
    </row>
    <row r="349" spans="1:4" s="13" customFormat="1" ht="12.75">
      <c r="A349" s="153"/>
      <c r="B349" s="153"/>
      <c r="C349" s="161"/>
      <c r="D349" s="162"/>
    </row>
    <row r="350" spans="1:4" s="13" customFormat="1" ht="12.75">
      <c r="A350" s="153"/>
      <c r="B350" s="153"/>
      <c r="C350" s="161"/>
      <c r="D350" s="162"/>
    </row>
    <row r="351" spans="1:4" s="13" customFormat="1" ht="12.75">
      <c r="A351" s="153"/>
      <c r="B351" s="153"/>
      <c r="C351" s="161"/>
      <c r="D351" s="162"/>
    </row>
    <row r="352" spans="1:4" s="13" customFormat="1" ht="12.75">
      <c r="A352" s="153"/>
      <c r="B352" s="153"/>
      <c r="C352" s="161"/>
      <c r="D352" s="162"/>
    </row>
    <row r="353" spans="1:4" s="13" customFormat="1" ht="12.75">
      <c r="A353" s="153"/>
      <c r="B353" s="153"/>
      <c r="C353" s="161"/>
      <c r="D353" s="162"/>
    </row>
    <row r="354" spans="1:4" s="13" customFormat="1" ht="12.75">
      <c r="A354" s="153"/>
      <c r="B354" s="153"/>
      <c r="C354" s="161"/>
      <c r="D354" s="162"/>
    </row>
    <row r="355" spans="1:4" s="13" customFormat="1" ht="12.75">
      <c r="A355" s="153"/>
      <c r="B355" s="153"/>
      <c r="C355" s="161"/>
      <c r="D355" s="162"/>
    </row>
    <row r="356" spans="1:4" s="13" customFormat="1" ht="12.75">
      <c r="A356" s="153"/>
      <c r="B356" s="153"/>
      <c r="C356" s="161"/>
      <c r="D356" s="162"/>
    </row>
    <row r="357" spans="1:4" s="13" customFormat="1" ht="12.75">
      <c r="A357" s="153"/>
      <c r="B357" s="153"/>
      <c r="C357" s="161"/>
      <c r="D357" s="162"/>
    </row>
    <row r="358" spans="1:4" s="13" customFormat="1" ht="12.75">
      <c r="A358" s="153"/>
      <c r="B358" s="153"/>
      <c r="C358" s="161"/>
      <c r="D358" s="162"/>
    </row>
    <row r="359" spans="1:4" s="13" customFormat="1" ht="12.75">
      <c r="A359" s="153"/>
      <c r="B359" s="153"/>
      <c r="C359" s="161"/>
      <c r="D359" s="162"/>
    </row>
    <row r="360" spans="1:4" s="13" customFormat="1" ht="12.75">
      <c r="A360" s="153"/>
      <c r="B360" s="153"/>
      <c r="C360" s="161"/>
      <c r="D360" s="162"/>
    </row>
    <row r="361" spans="1:4" s="13" customFormat="1" ht="12.75">
      <c r="A361" s="153"/>
      <c r="B361" s="153"/>
      <c r="C361" s="161"/>
      <c r="D361" s="162"/>
    </row>
    <row r="362" spans="1:4" s="13" customFormat="1" ht="12.75">
      <c r="A362" s="153"/>
      <c r="B362" s="153"/>
      <c r="C362" s="161"/>
      <c r="D362" s="162"/>
    </row>
    <row r="363" spans="1:4" s="13" customFormat="1" ht="12.75">
      <c r="A363" s="153"/>
      <c r="B363" s="153"/>
      <c r="C363" s="161"/>
      <c r="D363" s="162"/>
    </row>
    <row r="364" spans="1:4" s="13" customFormat="1" ht="12.75">
      <c r="A364" s="153"/>
      <c r="B364" s="153"/>
      <c r="C364" s="161"/>
      <c r="D364" s="162"/>
    </row>
    <row r="365" spans="1:4" s="13" customFormat="1" ht="12.75">
      <c r="A365" s="153"/>
      <c r="B365" s="153"/>
      <c r="C365" s="161"/>
      <c r="D365" s="162"/>
    </row>
    <row r="366" spans="1:4" s="13" customFormat="1" ht="12.75">
      <c r="A366" s="153"/>
      <c r="B366" s="153"/>
      <c r="C366" s="161"/>
      <c r="D366" s="162"/>
    </row>
    <row r="367" spans="1:4" s="13" customFormat="1" ht="12.75">
      <c r="A367" s="153"/>
      <c r="B367" s="153"/>
      <c r="C367" s="161"/>
      <c r="D367" s="162"/>
    </row>
    <row r="368" spans="1:4" s="13" customFormat="1" ht="12.75">
      <c r="A368" s="153"/>
      <c r="B368" s="153"/>
      <c r="C368" s="161"/>
      <c r="D368" s="162"/>
    </row>
    <row r="369" spans="1:4" s="13" customFormat="1" ht="12.75">
      <c r="A369" s="153"/>
      <c r="B369" s="153"/>
      <c r="C369" s="161"/>
      <c r="D369" s="162"/>
    </row>
    <row r="370" spans="1:4" s="13" customFormat="1" ht="12.75">
      <c r="A370" s="153"/>
      <c r="B370" s="153"/>
      <c r="C370" s="161"/>
      <c r="D370" s="162"/>
    </row>
    <row r="371" spans="1:4" s="13" customFormat="1" ht="12.75">
      <c r="A371" s="153"/>
      <c r="B371" s="153"/>
      <c r="C371" s="161"/>
      <c r="D371" s="162"/>
    </row>
    <row r="372" spans="1:4" s="13" customFormat="1" ht="12.75">
      <c r="A372" s="153"/>
      <c r="B372" s="153"/>
      <c r="C372" s="161"/>
      <c r="D372" s="162"/>
    </row>
    <row r="373" spans="1:4" s="13" customFormat="1" ht="12.75">
      <c r="A373" s="153"/>
      <c r="B373" s="153"/>
      <c r="C373" s="161"/>
      <c r="D373" s="162"/>
    </row>
    <row r="374" spans="1:4" s="13" customFormat="1" ht="18" customHeight="1">
      <c r="A374" s="153"/>
      <c r="B374" s="153"/>
      <c r="C374" s="161"/>
      <c r="D374" s="162"/>
    </row>
    <row r="375" spans="1:4" ht="12.75">
      <c r="A375" s="153"/>
      <c r="C375" s="161"/>
      <c r="D375" s="162"/>
    </row>
    <row r="376" spans="1:4" s="13" customFormat="1" ht="12.75">
      <c r="A376" s="153"/>
      <c r="B376" s="153"/>
      <c r="C376" s="161"/>
      <c r="D376" s="162"/>
    </row>
    <row r="377" spans="1:4" s="13" customFormat="1" ht="12.75">
      <c r="A377" s="153"/>
      <c r="B377" s="153"/>
      <c r="C377" s="161"/>
      <c r="D377" s="162"/>
    </row>
    <row r="378" spans="1:4" s="13" customFormat="1" ht="12.75">
      <c r="A378" s="153"/>
      <c r="B378" s="153"/>
      <c r="C378" s="161"/>
      <c r="D378" s="162"/>
    </row>
    <row r="379" spans="1:4" s="13" customFormat="1" ht="18" customHeight="1">
      <c r="A379" s="153"/>
      <c r="B379" s="153"/>
      <c r="C379" s="161"/>
      <c r="D379" s="162"/>
    </row>
    <row r="380" spans="1:4" ht="12.75">
      <c r="A380" s="153"/>
      <c r="C380" s="161"/>
      <c r="D380" s="162"/>
    </row>
    <row r="381" spans="1:4" ht="14.25" customHeight="1">
      <c r="A381" s="153"/>
      <c r="C381" s="161"/>
      <c r="D381" s="162"/>
    </row>
    <row r="382" spans="1:4" ht="14.25" customHeight="1">
      <c r="A382" s="153"/>
      <c r="C382" s="161"/>
      <c r="D382" s="162"/>
    </row>
    <row r="383" spans="1:4" ht="14.25" customHeight="1">
      <c r="A383" s="153"/>
      <c r="C383" s="161"/>
      <c r="D383" s="162"/>
    </row>
    <row r="384" spans="1:4" ht="12.75">
      <c r="A384" s="153"/>
      <c r="C384" s="161"/>
      <c r="D384" s="162"/>
    </row>
    <row r="385" spans="1:4" ht="14.25" customHeight="1">
      <c r="A385" s="153"/>
      <c r="C385" s="161"/>
      <c r="D385" s="162"/>
    </row>
    <row r="386" spans="1:4" ht="12.75">
      <c r="A386" s="153"/>
      <c r="C386" s="161"/>
      <c r="D386" s="162"/>
    </row>
    <row r="387" spans="1:4" ht="14.25" customHeight="1">
      <c r="A387" s="153"/>
      <c r="C387" s="161"/>
      <c r="D387" s="162"/>
    </row>
    <row r="388" spans="1:4" ht="12.75">
      <c r="A388" s="153"/>
      <c r="C388" s="161"/>
      <c r="D388" s="162"/>
    </row>
    <row r="389" spans="1:4" s="13" customFormat="1" ht="30" customHeight="1">
      <c r="A389" s="153"/>
      <c r="B389" s="153"/>
      <c r="C389" s="161"/>
      <c r="D389" s="162"/>
    </row>
    <row r="390" spans="1:4" s="13" customFormat="1" ht="12.75">
      <c r="A390" s="153"/>
      <c r="B390" s="153"/>
      <c r="C390" s="161"/>
      <c r="D390" s="162"/>
    </row>
    <row r="391" spans="1:4" s="13" customFormat="1" ht="12.75">
      <c r="A391" s="153"/>
      <c r="B391" s="153"/>
      <c r="C391" s="161"/>
      <c r="D391" s="162"/>
    </row>
    <row r="392" spans="1:4" s="13" customFormat="1" ht="12.75">
      <c r="A392" s="153"/>
      <c r="B392" s="153"/>
      <c r="C392" s="161"/>
      <c r="D392" s="162"/>
    </row>
    <row r="393" spans="1:4" s="13" customFormat="1" ht="12.75">
      <c r="A393" s="153"/>
      <c r="B393" s="153"/>
      <c r="C393" s="161"/>
      <c r="D393" s="162"/>
    </row>
    <row r="394" spans="1:4" s="13" customFormat="1" ht="12.75">
      <c r="A394" s="153"/>
      <c r="B394" s="153"/>
      <c r="C394" s="161"/>
      <c r="D394" s="162"/>
    </row>
    <row r="395" spans="1:4" s="13" customFormat="1" ht="12.75">
      <c r="A395" s="153"/>
      <c r="B395" s="153"/>
      <c r="C395" s="161"/>
      <c r="D395" s="162"/>
    </row>
    <row r="396" spans="1:4" s="13" customFormat="1" ht="12.75">
      <c r="A396" s="153"/>
      <c r="B396" s="153"/>
      <c r="C396" s="161"/>
      <c r="D396" s="162"/>
    </row>
    <row r="397" spans="1:4" s="13" customFormat="1" ht="12.75">
      <c r="A397" s="153"/>
      <c r="B397" s="153"/>
      <c r="C397" s="161"/>
      <c r="D397" s="162"/>
    </row>
    <row r="398" spans="1:4" s="13" customFormat="1" ht="12.75">
      <c r="A398" s="153"/>
      <c r="B398" s="153"/>
      <c r="C398" s="161"/>
      <c r="D398" s="162"/>
    </row>
    <row r="399" spans="1:4" s="13" customFormat="1" ht="12.75">
      <c r="A399" s="153"/>
      <c r="B399" s="153"/>
      <c r="C399" s="161"/>
      <c r="D399" s="162"/>
    </row>
    <row r="400" spans="1:4" s="13" customFormat="1" ht="12.75">
      <c r="A400" s="153"/>
      <c r="B400" s="153"/>
      <c r="C400" s="161"/>
      <c r="D400" s="162"/>
    </row>
    <row r="401" spans="1:4" s="13" customFormat="1" ht="12.75">
      <c r="A401" s="153"/>
      <c r="B401" s="153"/>
      <c r="C401" s="161"/>
      <c r="D401" s="162"/>
    </row>
    <row r="402" spans="1:4" s="13" customFormat="1" ht="12.75">
      <c r="A402" s="153"/>
      <c r="B402" s="153"/>
      <c r="C402" s="161"/>
      <c r="D402" s="162"/>
    </row>
    <row r="403" spans="1:4" s="13" customFormat="1" ht="12.75">
      <c r="A403" s="153"/>
      <c r="B403" s="153"/>
      <c r="C403" s="161"/>
      <c r="D403" s="162"/>
    </row>
    <row r="404" spans="1:4" ht="12.75">
      <c r="A404" s="153"/>
      <c r="C404" s="161"/>
      <c r="D404" s="162"/>
    </row>
    <row r="405" spans="1:4" ht="12.75">
      <c r="A405" s="153"/>
      <c r="C405" s="161"/>
      <c r="D405" s="162"/>
    </row>
    <row r="406" spans="1:4" ht="18" customHeight="1">
      <c r="A406" s="153"/>
      <c r="C406" s="161"/>
      <c r="D406" s="162"/>
    </row>
    <row r="407" spans="1:4" ht="20.25" customHeight="1">
      <c r="A407" s="153"/>
      <c r="C407" s="161"/>
      <c r="D407" s="162"/>
    </row>
    <row r="408" spans="1:4" ht="12.75">
      <c r="A408" s="153"/>
      <c r="C408" s="161"/>
      <c r="D408" s="162"/>
    </row>
    <row r="409" spans="1:4" ht="12.75">
      <c r="A409" s="153"/>
      <c r="C409" s="161"/>
      <c r="D409" s="162"/>
    </row>
    <row r="410" spans="1:4" ht="12.75">
      <c r="A410" s="153"/>
      <c r="C410" s="161"/>
      <c r="D410" s="162"/>
    </row>
    <row r="411" spans="1:4" ht="12.75">
      <c r="A411" s="153"/>
      <c r="C411" s="161"/>
      <c r="D411" s="162"/>
    </row>
    <row r="412" spans="1:4" ht="12.75">
      <c r="A412" s="153"/>
      <c r="C412" s="161"/>
      <c r="D412" s="162"/>
    </row>
    <row r="413" spans="1:4" ht="12.75">
      <c r="A413" s="153"/>
      <c r="C413" s="161"/>
      <c r="D413" s="162"/>
    </row>
    <row r="414" spans="1:4" ht="12.75">
      <c r="A414" s="153"/>
      <c r="C414" s="161"/>
      <c r="D414" s="162"/>
    </row>
    <row r="415" spans="1:4" ht="12.75">
      <c r="A415" s="153"/>
      <c r="C415" s="161"/>
      <c r="D415" s="162"/>
    </row>
    <row r="416" spans="1:4" ht="12.75">
      <c r="A416" s="153"/>
      <c r="C416" s="161"/>
      <c r="D416" s="162"/>
    </row>
    <row r="417" spans="1:4" ht="12.75">
      <c r="A417" s="153"/>
      <c r="C417" s="161"/>
      <c r="D417" s="162"/>
    </row>
    <row r="418" spans="1:4" ht="12.75">
      <c r="A418" s="153"/>
      <c r="C418" s="161"/>
      <c r="D418" s="162"/>
    </row>
    <row r="419" spans="1:4" ht="12.75">
      <c r="A419" s="153"/>
      <c r="C419" s="161"/>
      <c r="D419" s="162"/>
    </row>
    <row r="420" spans="1:4" ht="12.75">
      <c r="A420" s="153"/>
      <c r="C420" s="161"/>
      <c r="D420" s="162"/>
    </row>
    <row r="421" spans="1:4" ht="12.75">
      <c r="A421" s="153"/>
      <c r="C421" s="161"/>
      <c r="D421" s="162"/>
    </row>
    <row r="422" spans="1:4" ht="12.75">
      <c r="A422" s="153"/>
      <c r="C422" s="161"/>
      <c r="D422" s="162"/>
    </row>
    <row r="423" spans="1:4" ht="12.75">
      <c r="A423" s="153"/>
      <c r="C423" s="161"/>
      <c r="D423" s="162"/>
    </row>
    <row r="424" spans="1:4" ht="12.75">
      <c r="A424" s="153"/>
      <c r="C424" s="161"/>
      <c r="D424" s="162"/>
    </row>
    <row r="425" spans="1:4" ht="12.75">
      <c r="A425" s="153"/>
      <c r="C425" s="161"/>
      <c r="D425" s="162"/>
    </row>
    <row r="426" spans="1:4" ht="12.75">
      <c r="A426" s="153"/>
      <c r="C426" s="161"/>
      <c r="D426" s="162"/>
    </row>
    <row r="427" spans="1:4" ht="12.75">
      <c r="A427" s="153"/>
      <c r="C427" s="161"/>
      <c r="D427" s="162"/>
    </row>
    <row r="428" spans="1:4" ht="12.75">
      <c r="A428" s="153"/>
      <c r="C428" s="161"/>
      <c r="D428" s="162"/>
    </row>
    <row r="429" spans="1:4" ht="12.75">
      <c r="A429" s="153"/>
      <c r="C429" s="161"/>
      <c r="D429" s="162"/>
    </row>
    <row r="430" spans="1:4" ht="12.75">
      <c r="A430" s="153"/>
      <c r="C430" s="161"/>
      <c r="D430" s="162"/>
    </row>
    <row r="431" spans="1:4" ht="12.75">
      <c r="A431" s="153"/>
      <c r="C431" s="161"/>
      <c r="D431" s="162"/>
    </row>
    <row r="432" spans="1:4" ht="12.75">
      <c r="A432" s="153"/>
      <c r="C432" s="161"/>
      <c r="D432" s="162"/>
    </row>
    <row r="433" spans="1:4" ht="12.75">
      <c r="A433" s="153"/>
      <c r="C433" s="161"/>
      <c r="D433" s="162"/>
    </row>
    <row r="434" spans="1:4" ht="12.75">
      <c r="A434" s="153"/>
      <c r="C434" s="161"/>
      <c r="D434" s="162"/>
    </row>
    <row r="435" spans="1:4" ht="12.75">
      <c r="A435" s="153"/>
      <c r="C435" s="161"/>
      <c r="D435" s="162"/>
    </row>
    <row r="436" spans="1:4" ht="12.75">
      <c r="A436" s="153"/>
      <c r="C436" s="161"/>
      <c r="D436" s="162"/>
    </row>
    <row r="437" spans="1:4" ht="12.75">
      <c r="A437" s="153"/>
      <c r="C437" s="161"/>
      <c r="D437" s="162"/>
    </row>
    <row r="438" spans="1:4" ht="12.75">
      <c r="A438" s="153"/>
      <c r="C438" s="161"/>
      <c r="D438" s="162"/>
    </row>
    <row r="439" spans="1:4" ht="12.75">
      <c r="A439" s="153"/>
      <c r="C439" s="161"/>
      <c r="D439" s="162"/>
    </row>
    <row r="440" spans="1:4" ht="12.75">
      <c r="A440" s="153"/>
      <c r="C440" s="161"/>
      <c r="D440" s="162"/>
    </row>
    <row r="441" spans="1:4" ht="12.75">
      <c r="A441" s="153"/>
      <c r="C441" s="161"/>
      <c r="D441" s="162"/>
    </row>
    <row r="442" spans="1:4" ht="12.75">
      <c r="A442" s="153"/>
      <c r="C442" s="161"/>
      <c r="D442" s="162"/>
    </row>
    <row r="443" spans="1:4" ht="12.75">
      <c r="A443" s="153"/>
      <c r="C443" s="161"/>
      <c r="D443" s="162"/>
    </row>
    <row r="444" spans="1:4" ht="12.75">
      <c r="A444" s="153"/>
      <c r="C444" s="161"/>
      <c r="D444" s="162"/>
    </row>
    <row r="445" spans="1:4" ht="12.75">
      <c r="A445" s="153"/>
      <c r="C445" s="161"/>
      <c r="D445" s="162"/>
    </row>
    <row r="446" spans="1:4" ht="12.75">
      <c r="A446" s="153"/>
      <c r="C446" s="161"/>
      <c r="D446" s="162"/>
    </row>
    <row r="447" spans="1:4" ht="12.75">
      <c r="A447" s="153"/>
      <c r="C447" s="161"/>
      <c r="D447" s="162"/>
    </row>
    <row r="448" spans="1:4" ht="12.75">
      <c r="A448" s="153"/>
      <c r="C448" s="161"/>
      <c r="D448" s="162"/>
    </row>
    <row r="449" spans="1:4" ht="12.75">
      <c r="A449" s="153"/>
      <c r="C449" s="161"/>
      <c r="D449" s="162"/>
    </row>
    <row r="450" spans="1:4" ht="12.75">
      <c r="A450" s="153"/>
      <c r="C450" s="161"/>
      <c r="D450" s="162"/>
    </row>
    <row r="451" spans="1:4" ht="12.75">
      <c r="A451" s="153"/>
      <c r="C451" s="161"/>
      <c r="D451" s="162"/>
    </row>
    <row r="452" spans="1:4" ht="12.75">
      <c r="A452" s="153"/>
      <c r="C452" s="161"/>
      <c r="D452" s="162"/>
    </row>
    <row r="453" spans="1:4" ht="12.75">
      <c r="A453" s="153"/>
      <c r="C453" s="161"/>
      <c r="D453" s="162"/>
    </row>
    <row r="454" spans="1:4" ht="12.75">
      <c r="A454" s="153"/>
      <c r="C454" s="161"/>
      <c r="D454" s="162"/>
    </row>
    <row r="455" spans="1:4" ht="12.75">
      <c r="A455" s="153"/>
      <c r="C455" s="161"/>
      <c r="D455" s="162"/>
    </row>
    <row r="456" spans="1:4" ht="12.75">
      <c r="A456" s="153"/>
      <c r="C456" s="161"/>
      <c r="D456" s="162"/>
    </row>
    <row r="457" spans="1:4" ht="12.75">
      <c r="A457" s="153"/>
      <c r="C457" s="161"/>
      <c r="D457" s="162"/>
    </row>
    <row r="458" spans="1:4" ht="12.75">
      <c r="A458" s="153"/>
      <c r="C458" s="161"/>
      <c r="D458" s="162"/>
    </row>
    <row r="459" spans="1:4" ht="12.75">
      <c r="A459" s="153"/>
      <c r="C459" s="161"/>
      <c r="D459" s="162"/>
    </row>
    <row r="460" spans="1:4" ht="12.75">
      <c r="A460" s="153"/>
      <c r="C460" s="161"/>
      <c r="D460" s="162"/>
    </row>
    <row r="461" spans="1:4" ht="12.75">
      <c r="A461" s="153"/>
      <c r="C461" s="161"/>
      <c r="D461" s="162"/>
    </row>
    <row r="462" spans="1:4" ht="12.75">
      <c r="A462" s="153"/>
      <c r="C462" s="161"/>
      <c r="D462" s="162"/>
    </row>
    <row r="463" spans="1:4" ht="12.75">
      <c r="A463" s="153"/>
      <c r="C463" s="161"/>
      <c r="D463" s="162"/>
    </row>
    <row r="464" spans="1:4" ht="12.75">
      <c r="A464" s="153"/>
      <c r="C464" s="161"/>
      <c r="D464" s="162"/>
    </row>
    <row r="465" spans="1:4" ht="12.75">
      <c r="A465" s="153"/>
      <c r="C465" s="161"/>
      <c r="D465" s="162"/>
    </row>
    <row r="466" spans="1:4" ht="12.75">
      <c r="A466" s="153"/>
      <c r="C466" s="161"/>
      <c r="D466" s="162"/>
    </row>
    <row r="467" spans="1:4" ht="12.75">
      <c r="A467" s="153"/>
      <c r="C467" s="161"/>
      <c r="D467" s="162"/>
    </row>
    <row r="468" spans="1:4" ht="12.75">
      <c r="A468" s="153"/>
      <c r="C468" s="161"/>
      <c r="D468" s="162"/>
    </row>
    <row r="469" spans="1:4" ht="12.75">
      <c r="A469" s="153"/>
      <c r="C469" s="161"/>
      <c r="D469" s="162"/>
    </row>
    <row r="470" spans="1:4" ht="12.75">
      <c r="A470" s="153"/>
      <c r="C470" s="161"/>
      <c r="D470" s="162"/>
    </row>
    <row r="471" spans="1:4" ht="12.75">
      <c r="A471" s="153"/>
      <c r="C471" s="161"/>
      <c r="D471" s="162"/>
    </row>
    <row r="472" spans="1:4" ht="12.75">
      <c r="A472" s="153"/>
      <c r="C472" s="161"/>
      <c r="D472" s="162"/>
    </row>
    <row r="473" spans="1:4" ht="12.75">
      <c r="A473" s="153"/>
      <c r="C473" s="161"/>
      <c r="D473" s="162"/>
    </row>
    <row r="474" spans="1:4" ht="12.75">
      <c r="A474" s="153"/>
      <c r="C474" s="161"/>
      <c r="D474" s="162"/>
    </row>
    <row r="475" spans="1:4" ht="12.75">
      <c r="A475" s="153"/>
      <c r="C475" s="161"/>
      <c r="D475" s="162"/>
    </row>
    <row r="476" spans="1:4" ht="12.75">
      <c r="A476" s="153"/>
      <c r="C476" s="161"/>
      <c r="D476" s="162"/>
    </row>
    <row r="477" spans="1:4" ht="12.75">
      <c r="A477" s="153"/>
      <c r="C477" s="161"/>
      <c r="D477" s="162"/>
    </row>
    <row r="478" spans="1:4" ht="12.75">
      <c r="A478" s="153"/>
      <c r="C478" s="161"/>
      <c r="D478" s="162"/>
    </row>
    <row r="479" spans="1:4" ht="12.75">
      <c r="A479" s="153"/>
      <c r="C479" s="161"/>
      <c r="D479" s="162"/>
    </row>
    <row r="480" spans="1:4" ht="12.75">
      <c r="A480" s="153"/>
      <c r="C480" s="161"/>
      <c r="D480" s="162"/>
    </row>
    <row r="481" spans="1:4" ht="12.75">
      <c r="A481" s="153"/>
      <c r="C481" s="161"/>
      <c r="D481" s="162"/>
    </row>
    <row r="482" spans="1:4" ht="12.75">
      <c r="A482" s="153"/>
      <c r="C482" s="161"/>
      <c r="D482" s="162"/>
    </row>
    <row r="483" spans="1:4" ht="12.75">
      <c r="A483" s="153"/>
      <c r="C483" s="161"/>
      <c r="D483" s="162"/>
    </row>
    <row r="484" spans="1:4" ht="12.75">
      <c r="A484" s="153"/>
      <c r="C484" s="161"/>
      <c r="D484" s="162"/>
    </row>
    <row r="485" spans="1:4" ht="12.75">
      <c r="A485" s="153"/>
      <c r="C485" s="161"/>
      <c r="D485" s="162"/>
    </row>
    <row r="486" spans="1:4" ht="12.75">
      <c r="A486" s="153"/>
      <c r="C486" s="161"/>
      <c r="D486" s="162"/>
    </row>
    <row r="487" spans="1:4" ht="12.75">
      <c r="A487" s="153"/>
      <c r="C487" s="161"/>
      <c r="D487" s="162"/>
    </row>
    <row r="488" spans="1:4" ht="12.75">
      <c r="A488" s="153"/>
      <c r="C488" s="161"/>
      <c r="D488" s="162"/>
    </row>
    <row r="489" spans="1:4" ht="12.75">
      <c r="A489" s="153"/>
      <c r="C489" s="161"/>
      <c r="D489" s="162"/>
    </row>
    <row r="490" spans="1:4" ht="12.75">
      <c r="A490" s="153"/>
      <c r="C490" s="161"/>
      <c r="D490" s="162"/>
    </row>
    <row r="491" spans="1:4" ht="12.75">
      <c r="A491" s="153"/>
      <c r="C491" s="161"/>
      <c r="D491" s="162"/>
    </row>
    <row r="492" spans="1:4" ht="12.75">
      <c r="A492" s="153"/>
      <c r="C492" s="161"/>
      <c r="D492" s="162"/>
    </row>
    <row r="493" spans="1:4" ht="12.75">
      <c r="A493" s="153"/>
      <c r="C493" s="161"/>
      <c r="D493" s="162"/>
    </row>
    <row r="494" spans="1:4" ht="12.75">
      <c r="A494" s="153"/>
      <c r="C494" s="161"/>
      <c r="D494" s="162"/>
    </row>
    <row r="495" spans="1:4" ht="12.75">
      <c r="A495" s="153"/>
      <c r="C495" s="161"/>
      <c r="D495" s="162"/>
    </row>
    <row r="496" spans="1:4" ht="12.75">
      <c r="A496" s="153"/>
      <c r="C496" s="161"/>
      <c r="D496" s="162"/>
    </row>
    <row r="497" spans="1:4" ht="12.75">
      <c r="A497" s="153"/>
      <c r="C497" s="161"/>
      <c r="D497" s="162"/>
    </row>
    <row r="498" spans="1:4" ht="12.75">
      <c r="A498" s="153"/>
      <c r="C498" s="161"/>
      <c r="D498" s="162"/>
    </row>
    <row r="499" spans="1:4" ht="12.75">
      <c r="A499" s="153"/>
      <c r="C499" s="161"/>
      <c r="D499" s="162"/>
    </row>
    <row r="500" spans="1:4" ht="12.75">
      <c r="A500" s="153"/>
      <c r="C500" s="161"/>
      <c r="D500" s="162"/>
    </row>
    <row r="501" spans="1:4" ht="12.75">
      <c r="A501" s="153"/>
      <c r="C501" s="161"/>
      <c r="D501" s="162"/>
    </row>
    <row r="502" spans="1:4" ht="12.75">
      <c r="A502" s="153"/>
      <c r="C502" s="161"/>
      <c r="D502" s="162"/>
    </row>
    <row r="503" spans="1:4" ht="12.75">
      <c r="A503" s="153"/>
      <c r="C503" s="161"/>
      <c r="D503" s="162"/>
    </row>
    <row r="504" spans="1:4" ht="12.75">
      <c r="A504" s="153"/>
      <c r="C504" s="161"/>
      <c r="D504" s="162"/>
    </row>
    <row r="505" spans="1:4" ht="12.75">
      <c r="A505" s="153"/>
      <c r="C505" s="161"/>
      <c r="D505" s="162"/>
    </row>
    <row r="506" spans="1:4" ht="12.75">
      <c r="A506" s="153"/>
      <c r="C506" s="161"/>
      <c r="D506" s="162"/>
    </row>
    <row r="507" spans="1:4" ht="12.75">
      <c r="A507" s="153"/>
      <c r="C507" s="161"/>
      <c r="D507" s="162"/>
    </row>
    <row r="508" spans="1:4" ht="12.75">
      <c r="A508" s="153"/>
      <c r="C508" s="161"/>
      <c r="D508" s="162"/>
    </row>
    <row r="509" spans="1:4" ht="12.75">
      <c r="A509" s="153"/>
      <c r="C509" s="161"/>
      <c r="D509" s="162"/>
    </row>
    <row r="510" spans="1:4" ht="12.75">
      <c r="A510" s="153"/>
      <c r="C510" s="161"/>
      <c r="D510" s="162"/>
    </row>
    <row r="511" spans="1:4" ht="12.75">
      <c r="A511" s="153"/>
      <c r="C511" s="161"/>
      <c r="D511" s="162"/>
    </row>
    <row r="512" spans="1:4" ht="12.75">
      <c r="A512" s="153"/>
      <c r="C512" s="161"/>
      <c r="D512" s="162"/>
    </row>
    <row r="513" spans="1:4" ht="12.75">
      <c r="A513" s="153"/>
      <c r="C513" s="161"/>
      <c r="D513" s="162"/>
    </row>
    <row r="514" spans="1:4" ht="12.75">
      <c r="A514" s="153"/>
      <c r="C514" s="161"/>
      <c r="D514" s="162"/>
    </row>
    <row r="515" spans="1:4" ht="12.75">
      <c r="A515" s="153"/>
      <c r="C515" s="161"/>
      <c r="D515" s="162"/>
    </row>
    <row r="516" spans="1:4" ht="12.75">
      <c r="A516" s="153"/>
      <c r="C516" s="161"/>
      <c r="D516" s="162"/>
    </row>
    <row r="517" spans="1:4" ht="12.75">
      <c r="A517" s="153"/>
      <c r="C517" s="161"/>
      <c r="D517" s="162"/>
    </row>
    <row r="518" spans="1:4" ht="12.75">
      <c r="A518" s="153"/>
      <c r="C518" s="161"/>
      <c r="D518" s="162"/>
    </row>
    <row r="519" spans="1:4" ht="12.75">
      <c r="A519" s="153"/>
      <c r="C519" s="161"/>
      <c r="D519" s="162"/>
    </row>
    <row r="520" spans="1:4" ht="12.75">
      <c r="A520" s="153"/>
      <c r="C520" s="161"/>
      <c r="D520" s="162"/>
    </row>
    <row r="521" spans="1:4" ht="12.75">
      <c r="A521" s="153"/>
      <c r="C521" s="161"/>
      <c r="D521" s="162"/>
    </row>
    <row r="522" spans="1:4" ht="12.75">
      <c r="A522" s="153"/>
      <c r="C522" s="161"/>
      <c r="D522" s="162"/>
    </row>
    <row r="523" spans="1:4" ht="12.75">
      <c r="A523" s="153"/>
      <c r="C523" s="161"/>
      <c r="D523" s="162"/>
    </row>
    <row r="524" spans="1:4" ht="12.75">
      <c r="A524" s="153"/>
      <c r="C524" s="161"/>
      <c r="D524" s="162"/>
    </row>
    <row r="525" spans="1:4" ht="12.75">
      <c r="A525" s="153"/>
      <c r="C525" s="161"/>
      <c r="D525" s="162"/>
    </row>
    <row r="526" spans="1:4" ht="12.75">
      <c r="A526" s="153"/>
      <c r="C526" s="161"/>
      <c r="D526" s="162"/>
    </row>
    <row r="527" spans="1:4" ht="12.75">
      <c r="A527" s="153"/>
      <c r="C527" s="161"/>
      <c r="D527" s="162"/>
    </row>
    <row r="528" spans="1:4" ht="12.75">
      <c r="A528" s="153"/>
      <c r="C528" s="161"/>
      <c r="D528" s="162"/>
    </row>
    <row r="529" spans="1:4" ht="12.75">
      <c r="A529" s="153"/>
      <c r="C529" s="161"/>
      <c r="D529" s="162"/>
    </row>
    <row r="530" spans="1:4" ht="12.75">
      <c r="A530" s="153"/>
      <c r="C530" s="161"/>
      <c r="D530" s="162"/>
    </row>
    <row r="531" spans="1:4" ht="12.75">
      <c r="A531" s="153"/>
      <c r="C531" s="161"/>
      <c r="D531" s="162"/>
    </row>
    <row r="532" spans="1:4" ht="12.75">
      <c r="A532" s="153"/>
      <c r="C532" s="161"/>
      <c r="D532" s="162"/>
    </row>
    <row r="533" spans="1:4" ht="12.75">
      <c r="A533" s="153"/>
      <c r="C533" s="161"/>
      <c r="D533" s="162"/>
    </row>
    <row r="534" spans="1:4" ht="12.75">
      <c r="A534" s="153"/>
      <c r="C534" s="161"/>
      <c r="D534" s="162"/>
    </row>
    <row r="535" spans="1:4" ht="12.75">
      <c r="A535" s="153"/>
      <c r="C535" s="161"/>
      <c r="D535" s="162"/>
    </row>
    <row r="536" spans="1:4" ht="12.75">
      <c r="A536" s="153"/>
      <c r="C536" s="161"/>
      <c r="D536" s="162"/>
    </row>
    <row r="537" spans="1:4" ht="12.75">
      <c r="A537" s="153"/>
      <c r="C537" s="161"/>
      <c r="D537" s="162"/>
    </row>
    <row r="538" spans="1:4" ht="12.75">
      <c r="A538" s="153"/>
      <c r="C538" s="161"/>
      <c r="D538" s="162"/>
    </row>
    <row r="539" spans="1:4" ht="12.75">
      <c r="A539" s="153"/>
      <c r="C539" s="161"/>
      <c r="D539" s="162"/>
    </row>
    <row r="540" spans="1:4" ht="12.75">
      <c r="A540" s="153"/>
      <c r="C540" s="161"/>
      <c r="D540" s="162"/>
    </row>
    <row r="541" spans="1:4" ht="12.75">
      <c r="A541" s="153"/>
      <c r="C541" s="161"/>
      <c r="D541" s="162"/>
    </row>
    <row r="542" spans="1:4" ht="12.75">
      <c r="A542" s="153"/>
      <c r="C542" s="161"/>
      <c r="D542" s="162"/>
    </row>
    <row r="543" spans="1:4" ht="12.75">
      <c r="A543" s="153"/>
      <c r="C543" s="161"/>
      <c r="D543" s="162"/>
    </row>
    <row r="544" spans="1:4" ht="12.75">
      <c r="A544" s="153"/>
      <c r="C544" s="161"/>
      <c r="D544" s="162"/>
    </row>
    <row r="545" spans="1:4" ht="12.75">
      <c r="A545" s="153"/>
      <c r="C545" s="161"/>
      <c r="D545" s="162"/>
    </row>
    <row r="546" spans="1:4" ht="12.75">
      <c r="A546" s="153"/>
      <c r="C546" s="161"/>
      <c r="D546" s="162"/>
    </row>
    <row r="547" spans="1:4" ht="12.75">
      <c r="A547" s="153"/>
      <c r="C547" s="161"/>
      <c r="D547" s="162"/>
    </row>
    <row r="548" spans="1:4" ht="12.75">
      <c r="A548" s="153"/>
      <c r="C548" s="161"/>
      <c r="D548" s="162"/>
    </row>
    <row r="549" spans="1:4" ht="12.75">
      <c r="A549" s="153"/>
      <c r="C549" s="161"/>
      <c r="D549" s="162"/>
    </row>
    <row r="550" spans="1:4" ht="12.75">
      <c r="A550" s="153"/>
      <c r="C550" s="161"/>
      <c r="D550" s="162"/>
    </row>
    <row r="551" spans="1:4" ht="12.75">
      <c r="A551" s="153"/>
      <c r="C551" s="161"/>
      <c r="D551" s="162"/>
    </row>
    <row r="552" spans="1:4" ht="12.75">
      <c r="A552" s="153"/>
      <c r="C552" s="161"/>
      <c r="D552" s="162"/>
    </row>
    <row r="553" spans="1:4" ht="12.75">
      <c r="A553" s="153"/>
      <c r="C553" s="161"/>
      <c r="D553" s="162"/>
    </row>
    <row r="554" spans="1:4" ht="12.75">
      <c r="A554" s="153"/>
      <c r="C554" s="161"/>
      <c r="D554" s="162"/>
    </row>
    <row r="555" spans="1:4" ht="12.75">
      <c r="A555" s="153"/>
      <c r="C555" s="161"/>
      <c r="D555" s="162"/>
    </row>
    <row r="556" spans="1:4" ht="12.75">
      <c r="A556" s="153"/>
      <c r="C556" s="161"/>
      <c r="D556" s="162"/>
    </row>
    <row r="557" spans="1:4" ht="12.75">
      <c r="A557" s="153"/>
      <c r="C557" s="161"/>
      <c r="D557" s="162"/>
    </row>
    <row r="558" spans="1:4" ht="12.75">
      <c r="A558" s="153"/>
      <c r="C558" s="161"/>
      <c r="D558" s="162"/>
    </row>
    <row r="559" spans="1:4" ht="12.75">
      <c r="A559" s="153"/>
      <c r="C559" s="161"/>
      <c r="D559" s="162"/>
    </row>
    <row r="560" spans="1:4" ht="12.75">
      <c r="A560" s="153"/>
      <c r="C560" s="161"/>
      <c r="D560" s="162"/>
    </row>
    <row r="561" spans="1:4" ht="12.75">
      <c r="A561" s="153"/>
      <c r="C561" s="161"/>
      <c r="D561" s="162"/>
    </row>
    <row r="562" spans="1:4" ht="12.75">
      <c r="A562" s="153"/>
      <c r="C562" s="161"/>
      <c r="D562" s="162"/>
    </row>
    <row r="563" spans="1:4" ht="12.75">
      <c r="A563" s="153"/>
      <c r="C563" s="161"/>
      <c r="D563" s="162"/>
    </row>
    <row r="564" spans="1:4" ht="12.75">
      <c r="A564" s="153"/>
      <c r="C564" s="161"/>
      <c r="D564" s="162"/>
    </row>
    <row r="565" spans="1:4" ht="12.75">
      <c r="A565" s="153"/>
      <c r="C565" s="161"/>
      <c r="D565" s="162"/>
    </row>
    <row r="566" spans="1:4" ht="12.75">
      <c r="A566" s="153"/>
      <c r="C566" s="161"/>
      <c r="D566" s="162"/>
    </row>
    <row r="567" spans="1:4" ht="12.75">
      <c r="A567" s="153"/>
      <c r="C567" s="161"/>
      <c r="D567" s="162"/>
    </row>
    <row r="568" spans="1:4" ht="12.75">
      <c r="A568" s="153"/>
      <c r="C568" s="161"/>
      <c r="D568" s="162"/>
    </row>
    <row r="569" spans="1:4" ht="12.75">
      <c r="A569" s="153"/>
      <c r="C569" s="161"/>
      <c r="D569" s="162"/>
    </row>
    <row r="570" spans="1:4" ht="12.75">
      <c r="A570" s="153"/>
      <c r="C570" s="161"/>
      <c r="D570" s="162"/>
    </row>
    <row r="571" spans="1:4" ht="12.75">
      <c r="A571" s="153"/>
      <c r="C571" s="161"/>
      <c r="D571" s="162"/>
    </row>
    <row r="572" spans="1:4" ht="12.75">
      <c r="A572" s="153"/>
      <c r="C572" s="161"/>
      <c r="D572" s="162"/>
    </row>
    <row r="573" spans="1:4" ht="12.75">
      <c r="A573" s="153"/>
      <c r="C573" s="161"/>
      <c r="D573" s="162"/>
    </row>
    <row r="574" spans="1:4" ht="12.75">
      <c r="A574" s="153"/>
      <c r="C574" s="161"/>
      <c r="D574" s="162"/>
    </row>
    <row r="575" spans="1:4" ht="12.75">
      <c r="A575" s="153"/>
      <c r="C575" s="161"/>
      <c r="D575" s="162"/>
    </row>
    <row r="576" spans="1:4" ht="12.75">
      <c r="A576" s="153"/>
      <c r="C576" s="161"/>
      <c r="D576" s="162"/>
    </row>
    <row r="577" spans="1:4" ht="12.75">
      <c r="A577" s="153"/>
      <c r="C577" s="161"/>
      <c r="D577" s="162"/>
    </row>
    <row r="578" spans="1:4" ht="12.75">
      <c r="A578" s="153"/>
      <c r="C578" s="161"/>
      <c r="D578" s="162"/>
    </row>
    <row r="579" spans="1:4" ht="12.75">
      <c r="A579" s="153"/>
      <c r="C579" s="161"/>
      <c r="D579" s="162"/>
    </row>
    <row r="580" spans="1:4" ht="12.75">
      <c r="A580" s="153"/>
      <c r="C580" s="161"/>
      <c r="D580" s="162"/>
    </row>
    <row r="581" spans="1:4" ht="12.75">
      <c r="A581" s="153"/>
      <c r="C581" s="161"/>
      <c r="D581" s="162"/>
    </row>
    <row r="582" spans="1:4" ht="12.75">
      <c r="A582" s="153"/>
      <c r="C582" s="161"/>
      <c r="D582" s="162"/>
    </row>
    <row r="583" spans="1:4" ht="12.75">
      <c r="A583" s="153"/>
      <c r="C583" s="161"/>
      <c r="D583" s="162"/>
    </row>
    <row r="584" spans="1:4" ht="12.75">
      <c r="A584" s="153"/>
      <c r="C584" s="161"/>
      <c r="D584" s="162"/>
    </row>
    <row r="585" spans="1:4" ht="12.75">
      <c r="A585" s="153"/>
      <c r="C585" s="161"/>
      <c r="D585" s="162"/>
    </row>
    <row r="586" spans="1:4" ht="12.75">
      <c r="A586" s="153"/>
      <c r="C586" s="161"/>
      <c r="D586" s="162"/>
    </row>
    <row r="587" spans="1:4" ht="12.75">
      <c r="A587" s="153"/>
      <c r="C587" s="161"/>
      <c r="D587" s="162"/>
    </row>
    <row r="588" spans="1:4" ht="12.75">
      <c r="A588" s="153"/>
      <c r="C588" s="161"/>
      <c r="D588" s="162"/>
    </row>
    <row r="589" spans="1:4" ht="12.75">
      <c r="A589" s="153"/>
      <c r="C589" s="161"/>
      <c r="D589" s="162"/>
    </row>
    <row r="590" spans="1:4" ht="12.75">
      <c r="A590" s="153"/>
      <c r="C590" s="161"/>
      <c r="D590" s="162"/>
    </row>
    <row r="591" spans="1:4" ht="12.75">
      <c r="A591" s="153"/>
      <c r="C591" s="161"/>
      <c r="D591" s="162"/>
    </row>
    <row r="592" spans="1:4" ht="12.75">
      <c r="A592" s="153"/>
      <c r="C592" s="161"/>
      <c r="D592" s="162"/>
    </row>
    <row r="593" spans="1:4" ht="12.75">
      <c r="A593" s="153"/>
      <c r="C593" s="161"/>
      <c r="D593" s="162"/>
    </row>
    <row r="594" spans="1:4" ht="12.75">
      <c r="A594" s="153"/>
      <c r="C594" s="161"/>
      <c r="D594" s="162"/>
    </row>
    <row r="595" spans="1:4" ht="12.75">
      <c r="A595" s="153"/>
      <c r="C595" s="161"/>
      <c r="D595" s="162"/>
    </row>
    <row r="596" spans="1:4" ht="12.75">
      <c r="A596" s="153"/>
      <c r="C596" s="161"/>
      <c r="D596" s="162"/>
    </row>
    <row r="597" spans="1:4" ht="12.75">
      <c r="A597" s="153"/>
      <c r="C597" s="161"/>
      <c r="D597" s="162"/>
    </row>
    <row r="598" spans="1:4" ht="12.75">
      <c r="A598" s="153"/>
      <c r="C598" s="161"/>
      <c r="D598" s="162"/>
    </row>
    <row r="599" spans="1:4" ht="12.75">
      <c r="A599" s="153"/>
      <c r="C599" s="161"/>
      <c r="D599" s="162"/>
    </row>
    <row r="600" spans="1:4" ht="12.75">
      <c r="A600" s="153"/>
      <c r="C600" s="161"/>
      <c r="D600" s="162"/>
    </row>
    <row r="601" spans="1:4" ht="12.75">
      <c r="A601" s="153"/>
      <c r="C601" s="161"/>
      <c r="D601" s="162"/>
    </row>
    <row r="602" spans="1:4" ht="12.75">
      <c r="A602" s="153"/>
      <c r="C602" s="161"/>
      <c r="D602" s="162"/>
    </row>
    <row r="603" spans="1:4" ht="12.75">
      <c r="A603" s="153"/>
      <c r="C603" s="161"/>
      <c r="D603" s="162"/>
    </row>
    <row r="604" spans="1:4" ht="12.75">
      <c r="A604" s="153"/>
      <c r="C604" s="161"/>
      <c r="D604" s="162"/>
    </row>
    <row r="605" spans="1:4" ht="12.75">
      <c r="A605" s="153"/>
      <c r="C605" s="161"/>
      <c r="D605" s="162"/>
    </row>
    <row r="606" spans="1:4" ht="12.75">
      <c r="A606" s="153"/>
      <c r="C606" s="161"/>
      <c r="D606" s="162"/>
    </row>
    <row r="607" spans="1:4" ht="12.75">
      <c r="A607" s="153"/>
      <c r="C607" s="161"/>
      <c r="D607" s="162"/>
    </row>
    <row r="608" spans="1:4" ht="12.75">
      <c r="A608" s="153"/>
      <c r="C608" s="161"/>
      <c r="D608" s="162"/>
    </row>
    <row r="609" spans="1:4" ht="12.75">
      <c r="A609" s="153"/>
      <c r="C609" s="161"/>
      <c r="D609" s="162"/>
    </row>
    <row r="610" spans="1:4" ht="12.75">
      <c r="A610" s="153"/>
      <c r="C610" s="161"/>
      <c r="D610" s="162"/>
    </row>
    <row r="611" spans="1:4" ht="12.75">
      <c r="A611" s="153"/>
      <c r="C611" s="161"/>
      <c r="D611" s="162"/>
    </row>
    <row r="612" spans="1:4" ht="12.75">
      <c r="A612" s="153"/>
      <c r="C612" s="161"/>
      <c r="D612" s="162"/>
    </row>
    <row r="613" spans="1:4" ht="12.75">
      <c r="A613" s="153"/>
      <c r="C613" s="161"/>
      <c r="D613" s="162"/>
    </row>
    <row r="614" spans="1:4" ht="12.75">
      <c r="A614" s="153"/>
      <c r="C614" s="161"/>
      <c r="D614" s="162"/>
    </row>
    <row r="615" spans="1:4" ht="12.75">
      <c r="A615" s="153"/>
      <c r="C615" s="161"/>
      <c r="D615" s="162"/>
    </row>
    <row r="616" spans="1:4" ht="12.75">
      <c r="A616" s="153"/>
      <c r="C616" s="161"/>
      <c r="D616" s="162"/>
    </row>
    <row r="617" spans="1:4" ht="12.75">
      <c r="A617" s="153"/>
      <c r="C617" s="161"/>
      <c r="D617" s="162"/>
    </row>
    <row r="618" spans="1:4" ht="12.75">
      <c r="A618" s="153"/>
      <c r="C618" s="161"/>
      <c r="D618" s="162"/>
    </row>
    <row r="619" spans="1:4" ht="12.75">
      <c r="A619" s="153"/>
      <c r="C619" s="161"/>
      <c r="D619" s="162"/>
    </row>
    <row r="620" spans="1:4" ht="12.75">
      <c r="A620" s="153"/>
      <c r="C620" s="161"/>
      <c r="D620" s="162"/>
    </row>
    <row r="621" spans="1:4" ht="12.75">
      <c r="A621" s="153"/>
      <c r="C621" s="161"/>
      <c r="D621" s="162"/>
    </row>
    <row r="622" spans="1:4" ht="12.75">
      <c r="A622" s="153"/>
      <c r="C622" s="161"/>
      <c r="D622" s="162"/>
    </row>
    <row r="623" spans="1:4" ht="12.75">
      <c r="A623" s="153"/>
      <c r="C623" s="161"/>
      <c r="D623" s="162"/>
    </row>
    <row r="624" spans="1:4" ht="12.75">
      <c r="A624" s="153"/>
      <c r="C624" s="161"/>
      <c r="D624" s="162"/>
    </row>
    <row r="625" spans="1:4" ht="12.75">
      <c r="A625" s="153"/>
      <c r="C625" s="161"/>
      <c r="D625" s="162"/>
    </row>
    <row r="626" spans="1:4" ht="12.75">
      <c r="A626" s="153"/>
      <c r="C626" s="161"/>
      <c r="D626" s="162"/>
    </row>
    <row r="627" spans="1:4" ht="12.75">
      <c r="A627" s="153"/>
      <c r="C627" s="161"/>
      <c r="D627" s="162"/>
    </row>
    <row r="628" spans="1:4" ht="12.75">
      <c r="A628" s="153"/>
      <c r="C628" s="161"/>
      <c r="D628" s="162"/>
    </row>
    <row r="629" spans="1:4" ht="12.75">
      <c r="A629" s="153"/>
      <c r="C629" s="161"/>
      <c r="D629" s="162"/>
    </row>
    <row r="630" spans="1:4" ht="12.75">
      <c r="A630" s="153"/>
      <c r="C630" s="161"/>
      <c r="D630" s="162"/>
    </row>
    <row r="631" spans="1:4" ht="12.75">
      <c r="A631" s="153"/>
      <c r="C631" s="161"/>
      <c r="D631" s="162"/>
    </row>
    <row r="632" spans="1:4" ht="12.75">
      <c r="A632" s="153"/>
      <c r="C632" s="161"/>
      <c r="D632" s="162"/>
    </row>
    <row r="633" spans="1:4" ht="12.75">
      <c r="A633" s="153"/>
      <c r="C633" s="161"/>
      <c r="D633" s="162"/>
    </row>
    <row r="634" spans="1:4" ht="12.75">
      <c r="A634" s="153"/>
      <c r="C634" s="161"/>
      <c r="D634" s="162"/>
    </row>
    <row r="635" spans="1:4" ht="12.75">
      <c r="A635" s="153"/>
      <c r="C635" s="161"/>
      <c r="D635" s="162"/>
    </row>
    <row r="636" spans="1:4" ht="12.75">
      <c r="A636" s="153"/>
      <c r="C636" s="161"/>
      <c r="D636" s="162"/>
    </row>
    <row r="637" spans="1:4" ht="12.75">
      <c r="A637" s="153"/>
      <c r="C637" s="161"/>
      <c r="D637" s="162"/>
    </row>
    <row r="638" spans="1:4" ht="12.75">
      <c r="A638" s="153"/>
      <c r="C638" s="161"/>
      <c r="D638" s="162"/>
    </row>
    <row r="639" spans="1:4" ht="12.75">
      <c r="A639" s="153"/>
      <c r="C639" s="161"/>
      <c r="D639" s="162"/>
    </row>
    <row r="640" spans="1:4" ht="12.75">
      <c r="A640" s="153"/>
      <c r="C640" s="161"/>
      <c r="D640" s="162"/>
    </row>
    <row r="641" spans="1:4" ht="12.75">
      <c r="A641" s="153"/>
      <c r="C641" s="161"/>
      <c r="D641" s="162"/>
    </row>
    <row r="642" spans="1:4" ht="12.75">
      <c r="A642" s="153"/>
      <c r="C642" s="161"/>
      <c r="D642" s="162"/>
    </row>
    <row r="643" spans="1:4" ht="12.75">
      <c r="A643" s="153"/>
      <c r="C643" s="161"/>
      <c r="D643" s="162"/>
    </row>
    <row r="644" spans="1:4" ht="12.75">
      <c r="A644" s="153"/>
      <c r="C644" s="161"/>
      <c r="D644" s="162"/>
    </row>
    <row r="645" spans="1:4" ht="12.75">
      <c r="A645" s="153"/>
      <c r="C645" s="161"/>
      <c r="D645" s="162"/>
    </row>
    <row r="646" spans="1:4" ht="12.75">
      <c r="A646" s="153"/>
      <c r="C646" s="161"/>
      <c r="D646" s="162"/>
    </row>
    <row r="647" spans="1:4" ht="12.75">
      <c r="A647" s="153"/>
      <c r="C647" s="161"/>
      <c r="D647" s="162"/>
    </row>
    <row r="648" spans="1:4" ht="12.75">
      <c r="A648" s="153"/>
      <c r="C648" s="161"/>
      <c r="D648" s="162"/>
    </row>
    <row r="649" spans="1:4" ht="12.75">
      <c r="A649" s="153"/>
      <c r="C649" s="161"/>
      <c r="D649" s="162"/>
    </row>
    <row r="650" spans="1:4" ht="12.75">
      <c r="A650" s="153"/>
      <c r="C650" s="161"/>
      <c r="D650" s="162"/>
    </row>
    <row r="651" spans="1:4" ht="12.75">
      <c r="A651" s="153"/>
      <c r="C651" s="161"/>
      <c r="D651" s="162"/>
    </row>
    <row r="652" spans="1:4" ht="12.75">
      <c r="A652" s="153"/>
      <c r="C652" s="161"/>
      <c r="D652" s="162"/>
    </row>
    <row r="653" spans="1:4" ht="12.75">
      <c r="A653" s="153"/>
      <c r="C653" s="161"/>
      <c r="D653" s="162"/>
    </row>
    <row r="654" spans="1:4" ht="12.75">
      <c r="A654" s="153"/>
      <c r="C654" s="161"/>
      <c r="D654" s="162"/>
    </row>
    <row r="655" spans="1:4" ht="12.75">
      <c r="A655" s="153"/>
      <c r="C655" s="161"/>
      <c r="D655" s="162"/>
    </row>
    <row r="656" spans="1:4" ht="12.75">
      <c r="A656" s="153"/>
      <c r="C656" s="161"/>
      <c r="D656" s="162"/>
    </row>
    <row r="657" spans="1:4" ht="12.75">
      <c r="A657" s="153"/>
      <c r="C657" s="161"/>
      <c r="D657" s="162"/>
    </row>
    <row r="658" spans="1:4" ht="12.75">
      <c r="A658" s="153"/>
      <c r="C658" s="161"/>
      <c r="D658" s="162"/>
    </row>
    <row r="659" spans="1:4" ht="12.75">
      <c r="A659" s="153"/>
      <c r="C659" s="161"/>
      <c r="D659" s="162"/>
    </row>
    <row r="660" spans="1:4" ht="12.75">
      <c r="A660" s="153"/>
      <c r="C660" s="161"/>
      <c r="D660" s="162"/>
    </row>
    <row r="661" spans="1:4" ht="12.75">
      <c r="A661" s="153"/>
      <c r="C661" s="161"/>
      <c r="D661" s="162"/>
    </row>
    <row r="662" spans="1:4" ht="12.75">
      <c r="A662" s="153"/>
      <c r="C662" s="161"/>
      <c r="D662" s="162"/>
    </row>
    <row r="663" spans="1:4" ht="12.75">
      <c r="A663" s="153"/>
      <c r="C663" s="161"/>
      <c r="D663" s="162"/>
    </row>
    <row r="664" spans="1:4" ht="12.75">
      <c r="A664" s="153"/>
      <c r="C664" s="161"/>
      <c r="D664" s="162"/>
    </row>
    <row r="665" spans="1:4" ht="12.75">
      <c r="A665" s="153"/>
      <c r="C665" s="161"/>
      <c r="D665" s="162"/>
    </row>
    <row r="666" spans="1:4" ht="12.75">
      <c r="A666" s="153"/>
      <c r="C666" s="161"/>
      <c r="D666" s="162"/>
    </row>
    <row r="667" spans="1:4" ht="12.75">
      <c r="A667" s="153"/>
      <c r="C667" s="161"/>
      <c r="D667" s="162"/>
    </row>
    <row r="668" spans="1:4" ht="12.75">
      <c r="A668" s="153"/>
      <c r="C668" s="161"/>
      <c r="D668" s="162"/>
    </row>
    <row r="669" spans="1:4" ht="12.75">
      <c r="A669" s="153"/>
      <c r="C669" s="161"/>
      <c r="D669" s="162"/>
    </row>
    <row r="670" spans="1:4" ht="12.75">
      <c r="A670" s="153"/>
      <c r="C670" s="161"/>
      <c r="D670" s="162"/>
    </row>
    <row r="671" spans="1:4" ht="12.75">
      <c r="A671" s="153"/>
      <c r="C671" s="161"/>
      <c r="D671" s="162"/>
    </row>
    <row r="672" spans="1:4" ht="12.75">
      <c r="A672" s="153"/>
      <c r="C672" s="161"/>
      <c r="D672" s="162"/>
    </row>
    <row r="673" spans="1:4" ht="12.75">
      <c r="A673" s="153"/>
      <c r="C673" s="161"/>
      <c r="D673" s="162"/>
    </row>
    <row r="674" spans="1:4" ht="12.75">
      <c r="A674" s="153"/>
      <c r="C674" s="161"/>
      <c r="D674" s="162"/>
    </row>
    <row r="675" spans="1:4" ht="12.75">
      <c r="A675" s="153"/>
      <c r="C675" s="161"/>
      <c r="D675" s="162"/>
    </row>
    <row r="676" spans="1:4" ht="12.75">
      <c r="A676" s="153"/>
      <c r="C676" s="161"/>
      <c r="D676" s="162"/>
    </row>
    <row r="677" spans="1:4" ht="12.75">
      <c r="A677" s="153"/>
      <c r="C677" s="161"/>
      <c r="D677" s="162"/>
    </row>
    <row r="678" spans="1:4" ht="12.75">
      <c r="A678" s="153"/>
      <c r="C678" s="161"/>
      <c r="D678" s="162"/>
    </row>
    <row r="679" spans="1:4" ht="12.75">
      <c r="A679" s="153"/>
      <c r="C679" s="161"/>
      <c r="D679" s="162"/>
    </row>
    <row r="680" spans="1:4" ht="12.75">
      <c r="A680" s="153"/>
      <c r="C680" s="161"/>
      <c r="D680" s="162"/>
    </row>
    <row r="681" spans="1:4" ht="12.75">
      <c r="A681" s="153"/>
      <c r="C681" s="161"/>
      <c r="D681" s="162"/>
    </row>
    <row r="682" spans="1:4" ht="12.75">
      <c r="A682" s="153"/>
      <c r="C682" s="161"/>
      <c r="D682" s="162"/>
    </row>
    <row r="683" spans="1:4" ht="12.75">
      <c r="A683" s="153"/>
      <c r="C683" s="161"/>
      <c r="D683" s="162"/>
    </row>
    <row r="684" spans="1:4" ht="12.75">
      <c r="A684" s="153"/>
      <c r="C684" s="161"/>
      <c r="D684" s="162"/>
    </row>
    <row r="685" spans="1:4" ht="12.75">
      <c r="A685" s="153"/>
      <c r="C685" s="161"/>
      <c r="D685" s="162"/>
    </row>
    <row r="686" spans="1:4" ht="12.75">
      <c r="A686" s="153"/>
      <c r="C686" s="161"/>
      <c r="D686" s="162"/>
    </row>
    <row r="687" spans="1:4" ht="12.75">
      <c r="A687" s="153"/>
      <c r="C687" s="161"/>
      <c r="D687" s="162"/>
    </row>
    <row r="688" spans="1:4" ht="12.75">
      <c r="A688" s="153"/>
      <c r="C688" s="161"/>
      <c r="D688" s="162"/>
    </row>
    <row r="689" spans="1:4" ht="12.75">
      <c r="A689" s="153"/>
      <c r="C689" s="161"/>
      <c r="D689" s="162"/>
    </row>
    <row r="690" spans="1:4" ht="12.75">
      <c r="A690" s="153"/>
      <c r="C690" s="161"/>
      <c r="D690" s="162"/>
    </row>
    <row r="691" spans="1:4" ht="12.75">
      <c r="A691" s="153"/>
      <c r="C691" s="161"/>
      <c r="D691" s="162"/>
    </row>
    <row r="692" spans="1:4" ht="12.75">
      <c r="A692" s="153"/>
      <c r="C692" s="161"/>
      <c r="D692" s="162"/>
    </row>
    <row r="693" spans="1:4" ht="12.75">
      <c r="A693" s="153"/>
      <c r="C693" s="161"/>
      <c r="D693" s="162"/>
    </row>
    <row r="694" spans="1:4" ht="12.75">
      <c r="A694" s="153"/>
      <c r="C694" s="161"/>
      <c r="D694" s="162"/>
    </row>
    <row r="695" spans="1:4" ht="12.75">
      <c r="A695" s="153"/>
      <c r="C695" s="161"/>
      <c r="D695" s="162"/>
    </row>
    <row r="696" spans="1:4" ht="12.75">
      <c r="A696" s="153"/>
      <c r="C696" s="161"/>
      <c r="D696" s="162"/>
    </row>
    <row r="697" spans="1:4" ht="12.75">
      <c r="A697" s="153"/>
      <c r="C697" s="161"/>
      <c r="D697" s="162"/>
    </row>
    <row r="698" spans="1:4" ht="12.75">
      <c r="A698" s="153"/>
      <c r="C698" s="161"/>
      <c r="D698" s="162"/>
    </row>
    <row r="699" spans="1:4" ht="12.75">
      <c r="A699" s="153"/>
      <c r="C699" s="161"/>
      <c r="D699" s="162"/>
    </row>
    <row r="700" spans="1:4" ht="12.75">
      <c r="A700" s="153"/>
      <c r="C700" s="161"/>
      <c r="D700" s="162"/>
    </row>
    <row r="701" spans="1:4" ht="12.75">
      <c r="A701" s="153"/>
      <c r="C701" s="161"/>
      <c r="D701" s="162"/>
    </row>
    <row r="702" spans="1:4" ht="12.75">
      <c r="A702" s="153"/>
      <c r="C702" s="161"/>
      <c r="D702" s="162"/>
    </row>
    <row r="703" spans="1:4" ht="12.75">
      <c r="A703" s="153"/>
      <c r="C703" s="161"/>
      <c r="D703" s="162"/>
    </row>
    <row r="704" spans="1:4" ht="12.75">
      <c r="A704" s="153"/>
      <c r="C704" s="161"/>
      <c r="D704" s="162"/>
    </row>
    <row r="705" spans="1:4" ht="12.75">
      <c r="A705" s="153"/>
      <c r="C705" s="161"/>
      <c r="D705" s="162"/>
    </row>
    <row r="706" spans="1:4" ht="12.75">
      <c r="A706" s="153"/>
      <c r="C706" s="161"/>
      <c r="D706" s="162"/>
    </row>
    <row r="707" spans="1:4" ht="12.75">
      <c r="A707" s="153"/>
      <c r="C707" s="161"/>
      <c r="D707" s="162"/>
    </row>
    <row r="708" spans="1:4" ht="12.75">
      <c r="A708" s="153"/>
      <c r="C708" s="161"/>
      <c r="D708" s="162"/>
    </row>
    <row r="709" spans="1:4" ht="12.75">
      <c r="A709" s="153"/>
      <c r="C709" s="161"/>
      <c r="D709" s="162"/>
    </row>
    <row r="710" spans="1:4" ht="12.75">
      <c r="A710" s="153"/>
      <c r="C710" s="161"/>
      <c r="D710" s="162"/>
    </row>
    <row r="711" spans="1:4" ht="12.75">
      <c r="A711" s="153"/>
      <c r="C711" s="161"/>
      <c r="D711" s="162"/>
    </row>
    <row r="712" spans="1:4" ht="12.75">
      <c r="A712" s="153"/>
      <c r="C712" s="161"/>
      <c r="D712" s="162"/>
    </row>
    <row r="713" spans="1:4" ht="12.75">
      <c r="A713" s="153"/>
      <c r="C713" s="161"/>
      <c r="D713" s="162"/>
    </row>
    <row r="714" spans="1:4" ht="12.75">
      <c r="A714" s="153"/>
      <c r="C714" s="161"/>
      <c r="D714" s="162"/>
    </row>
    <row r="715" spans="1:4" ht="12.75">
      <c r="A715" s="153"/>
      <c r="C715" s="161"/>
      <c r="D715" s="162"/>
    </row>
    <row r="716" spans="1:4" ht="12.75">
      <c r="A716" s="153"/>
      <c r="C716" s="161"/>
      <c r="D716" s="162"/>
    </row>
    <row r="717" spans="1:4" ht="12.75">
      <c r="A717" s="153"/>
      <c r="C717" s="161"/>
      <c r="D717" s="162"/>
    </row>
    <row r="718" spans="1:4" ht="12.75">
      <c r="A718" s="153"/>
      <c r="C718" s="161"/>
      <c r="D718" s="162"/>
    </row>
    <row r="719" spans="1:4" ht="12.75">
      <c r="A719" s="153"/>
      <c r="C719" s="161"/>
      <c r="D719" s="162"/>
    </row>
    <row r="720" spans="1:4" ht="12.75">
      <c r="A720" s="153"/>
      <c r="C720" s="161"/>
      <c r="D720" s="162"/>
    </row>
    <row r="721" spans="1:4" ht="12.75">
      <c r="A721" s="153"/>
      <c r="C721" s="161"/>
      <c r="D721" s="162"/>
    </row>
    <row r="722" spans="1:4" ht="12.75">
      <c r="A722" s="153"/>
      <c r="C722" s="161"/>
      <c r="D722" s="162"/>
    </row>
    <row r="723" spans="1:4" ht="12.75">
      <c r="A723" s="153"/>
      <c r="C723" s="161"/>
      <c r="D723" s="162"/>
    </row>
    <row r="724" spans="1:4" ht="12.75">
      <c r="A724" s="153"/>
      <c r="C724" s="161"/>
      <c r="D724" s="162"/>
    </row>
    <row r="725" spans="1:4" ht="12.75">
      <c r="A725" s="153"/>
      <c r="C725" s="161"/>
      <c r="D725" s="162"/>
    </row>
    <row r="726" spans="1:4" ht="12.75">
      <c r="A726" s="153"/>
      <c r="C726" s="161"/>
      <c r="D726" s="162"/>
    </row>
    <row r="727" spans="1:4" ht="12.75">
      <c r="A727" s="153"/>
      <c r="C727" s="161"/>
      <c r="D727" s="162"/>
    </row>
    <row r="728" spans="1:4" ht="12.75">
      <c r="A728" s="153"/>
      <c r="C728" s="161"/>
      <c r="D728" s="162"/>
    </row>
    <row r="729" spans="1:4" ht="12.75">
      <c r="A729" s="153"/>
      <c r="C729" s="161"/>
      <c r="D729" s="162"/>
    </row>
    <row r="730" spans="1:4" ht="12.75">
      <c r="A730" s="153"/>
      <c r="C730" s="161"/>
      <c r="D730" s="162"/>
    </row>
    <row r="731" spans="1:4" ht="12.75">
      <c r="A731" s="153"/>
      <c r="C731" s="161"/>
      <c r="D731" s="162"/>
    </row>
    <row r="732" spans="1:4" ht="12.75">
      <c r="A732" s="153"/>
      <c r="C732" s="161"/>
      <c r="D732" s="162"/>
    </row>
    <row r="733" spans="1:4" ht="12.75">
      <c r="A733" s="153"/>
      <c r="C733" s="161"/>
      <c r="D733" s="162"/>
    </row>
    <row r="734" spans="1:4" ht="12.75">
      <c r="A734" s="153"/>
      <c r="C734" s="161"/>
      <c r="D734" s="162"/>
    </row>
    <row r="735" spans="1:4" ht="12.75">
      <c r="A735" s="153"/>
      <c r="C735" s="161"/>
      <c r="D735" s="162"/>
    </row>
    <row r="736" spans="1:4" ht="12.75">
      <c r="A736" s="153"/>
      <c r="C736" s="161"/>
      <c r="D736" s="162"/>
    </row>
    <row r="737" spans="1:4" ht="12.75">
      <c r="A737" s="153"/>
      <c r="C737" s="161"/>
      <c r="D737" s="162"/>
    </row>
    <row r="738" spans="1:4" ht="12.75">
      <c r="A738" s="153"/>
      <c r="C738" s="161"/>
      <c r="D738" s="162"/>
    </row>
    <row r="739" spans="1:4" ht="12.75">
      <c r="A739" s="153"/>
      <c r="C739" s="161"/>
      <c r="D739" s="162"/>
    </row>
    <row r="740" spans="1:4" ht="12.75">
      <c r="A740" s="153"/>
      <c r="C740" s="161"/>
      <c r="D740" s="162"/>
    </row>
    <row r="741" spans="1:4" ht="12.75">
      <c r="A741" s="153"/>
      <c r="C741" s="161"/>
      <c r="D741" s="162"/>
    </row>
    <row r="742" spans="1:4" ht="12.75">
      <c r="A742" s="153"/>
      <c r="C742" s="161"/>
      <c r="D742" s="162"/>
    </row>
    <row r="743" spans="1:4" ht="12.75">
      <c r="A743" s="153"/>
      <c r="C743" s="161"/>
      <c r="D743" s="162"/>
    </row>
    <row r="744" spans="1:4" ht="12.75">
      <c r="A744" s="153"/>
      <c r="C744" s="161"/>
      <c r="D744" s="162"/>
    </row>
    <row r="745" spans="1:4" ht="12.75">
      <c r="A745" s="153"/>
      <c r="C745" s="161"/>
      <c r="D745" s="162"/>
    </row>
    <row r="746" spans="1:4" ht="12.75">
      <c r="A746" s="153"/>
      <c r="C746" s="161"/>
      <c r="D746" s="162"/>
    </row>
    <row r="747" spans="1:4" ht="12.75">
      <c r="A747" s="153"/>
      <c r="C747" s="161"/>
      <c r="D747" s="162"/>
    </row>
    <row r="748" spans="1:4" ht="12.75">
      <c r="A748" s="153"/>
      <c r="C748" s="161"/>
      <c r="D748" s="162"/>
    </row>
    <row r="749" spans="1:4" ht="12.75">
      <c r="A749" s="153"/>
      <c r="C749" s="161"/>
      <c r="D749" s="162"/>
    </row>
    <row r="750" spans="1:4" ht="12.75">
      <c r="A750" s="153"/>
      <c r="C750" s="161"/>
      <c r="D750" s="162"/>
    </row>
    <row r="751" spans="1:4" ht="12.75">
      <c r="A751" s="153"/>
      <c r="C751" s="161"/>
      <c r="D751" s="162"/>
    </row>
  </sheetData>
  <sheetProtection/>
  <mergeCells count="18">
    <mergeCell ref="A220:D220"/>
    <mergeCell ref="A3:D3"/>
    <mergeCell ref="A5:D5"/>
    <mergeCell ref="A92:D92"/>
    <mergeCell ref="A102:D102"/>
    <mergeCell ref="B111:C111"/>
    <mergeCell ref="A131:D131"/>
    <mergeCell ref="A112:D112"/>
    <mergeCell ref="B231:C231"/>
    <mergeCell ref="B232:C232"/>
    <mergeCell ref="A159:D159"/>
    <mergeCell ref="B120:C120"/>
    <mergeCell ref="A121:D121"/>
    <mergeCell ref="A117:D117"/>
    <mergeCell ref="A157:D157"/>
    <mergeCell ref="A195:D195"/>
    <mergeCell ref="A206:D206"/>
    <mergeCell ref="A217:D21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7" r:id="rId1"/>
  <headerFooter alignWithMargins="0">
    <oddFooter>&amp;CStrona &amp;P z &amp;N</oddFooter>
  </headerFooter>
  <rowBreaks count="4" manualBreakCount="4">
    <brk id="50" max="3" man="1"/>
    <brk id="101" max="3" man="1"/>
    <brk id="155" max="3" man="1"/>
    <brk id="20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SheetLayoutView="100" zoomScalePageLayoutView="0" workbookViewId="0" topLeftCell="A27">
      <selection activeCell="I36" sqref="I36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1.57421875" style="5" customWidth="1"/>
    <col min="10" max="10" width="12.57421875" style="4" customWidth="1"/>
    <col min="11" max="11" width="10.8515625" style="5" customWidth="1"/>
    <col min="12" max="12" width="15.140625" style="4" customWidth="1"/>
    <col min="13" max="13" width="10.00390625" style="4" customWidth="1"/>
    <col min="14" max="14" width="9.140625" style="4" customWidth="1"/>
    <col min="15" max="15" width="11.421875" style="4" customWidth="1"/>
    <col min="16" max="16" width="18.140625" style="4" customWidth="1"/>
    <col min="17" max="17" width="14.7109375" style="182" customWidth="1"/>
    <col min="18" max="21" width="12.57421875" style="4" customWidth="1"/>
    <col min="22" max="22" width="8.00390625" style="4" customWidth="1"/>
    <col min="23" max="23" width="13.140625" style="4" customWidth="1"/>
    <col min="24" max="24" width="11.140625" style="4" customWidth="1"/>
    <col min="25" max="25" width="10.57421875" style="4" customWidth="1"/>
    <col min="26" max="16384" width="9.140625" style="4" customWidth="1"/>
  </cols>
  <sheetData>
    <row r="1" spans="1:10" ht="15.75" thickBot="1">
      <c r="A1" s="198" t="s">
        <v>473</v>
      </c>
      <c r="I1" s="241"/>
      <c r="J1" s="241"/>
    </row>
    <row r="2" spans="1:26" s="11" customFormat="1" ht="18" customHeight="1">
      <c r="A2" s="247" t="s">
        <v>23</v>
      </c>
      <c r="B2" s="242" t="s">
        <v>24</v>
      </c>
      <c r="C2" s="242" t="s">
        <v>25</v>
      </c>
      <c r="D2" s="242" t="s">
        <v>26</v>
      </c>
      <c r="E2" s="242" t="s">
        <v>27</v>
      </c>
      <c r="F2" s="242" t="s">
        <v>13</v>
      </c>
      <c r="G2" s="242" t="s">
        <v>67</v>
      </c>
      <c r="H2" s="242" t="s">
        <v>28</v>
      </c>
      <c r="I2" s="242" t="s">
        <v>14</v>
      </c>
      <c r="J2" s="242" t="s">
        <v>15</v>
      </c>
      <c r="K2" s="242" t="s">
        <v>16</v>
      </c>
      <c r="L2" s="235" t="s">
        <v>17</v>
      </c>
      <c r="M2" s="228" t="s">
        <v>68</v>
      </c>
      <c r="N2" s="242" t="s">
        <v>69</v>
      </c>
      <c r="O2" s="228" t="s">
        <v>19</v>
      </c>
      <c r="P2" s="228" t="s">
        <v>18</v>
      </c>
      <c r="Q2" s="230" t="s">
        <v>72</v>
      </c>
      <c r="R2" s="228" t="s">
        <v>70</v>
      </c>
      <c r="S2" s="228"/>
      <c r="T2" s="228" t="s">
        <v>71</v>
      </c>
      <c r="U2" s="228"/>
      <c r="V2" s="235" t="s">
        <v>474</v>
      </c>
      <c r="W2" s="236"/>
      <c r="X2" s="236"/>
      <c r="Y2" s="237"/>
      <c r="Z2" s="232" t="s">
        <v>73</v>
      </c>
    </row>
    <row r="3" spans="1:26" s="11" customFormat="1" ht="36.75" customHeight="1">
      <c r="A3" s="248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5"/>
      <c r="M3" s="208"/>
      <c r="N3" s="243"/>
      <c r="O3" s="208"/>
      <c r="P3" s="208"/>
      <c r="Q3" s="213"/>
      <c r="R3" s="208"/>
      <c r="S3" s="208"/>
      <c r="T3" s="208"/>
      <c r="U3" s="208"/>
      <c r="V3" s="238"/>
      <c r="W3" s="239"/>
      <c r="X3" s="239"/>
      <c r="Y3" s="240"/>
      <c r="Z3" s="233"/>
    </row>
    <row r="4" spans="1:26" s="11" customFormat="1" ht="42" customHeight="1" thickBot="1">
      <c r="A4" s="249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6"/>
      <c r="M4" s="229"/>
      <c r="N4" s="244"/>
      <c r="O4" s="229"/>
      <c r="P4" s="229"/>
      <c r="Q4" s="231"/>
      <c r="R4" s="55" t="s">
        <v>29</v>
      </c>
      <c r="S4" s="55" t="s">
        <v>30</v>
      </c>
      <c r="T4" s="55" t="s">
        <v>29</v>
      </c>
      <c r="U4" s="55" t="s">
        <v>30</v>
      </c>
      <c r="V4" s="61" t="s">
        <v>74</v>
      </c>
      <c r="W4" s="61" t="s">
        <v>75</v>
      </c>
      <c r="X4" s="61" t="s">
        <v>76</v>
      </c>
      <c r="Y4" s="61" t="s">
        <v>77</v>
      </c>
      <c r="Z4" s="234"/>
    </row>
    <row r="5" spans="1:26" ht="18.75" customHeight="1">
      <c r="A5" s="207" t="s">
        <v>108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59"/>
      <c r="N5" s="59"/>
      <c r="O5" s="59"/>
      <c r="P5" s="59"/>
      <c r="Q5" s="183"/>
      <c r="R5" s="60"/>
      <c r="S5" s="60"/>
      <c r="T5" s="60"/>
      <c r="U5" s="60"/>
      <c r="V5" s="60"/>
      <c r="W5" s="60"/>
      <c r="X5" s="60"/>
      <c r="Y5" s="60"/>
      <c r="Z5" s="60"/>
    </row>
    <row r="6" spans="1:26" s="11" customFormat="1" ht="76.5">
      <c r="A6" s="2">
        <v>1</v>
      </c>
      <c r="B6" s="68" t="s">
        <v>126</v>
      </c>
      <c r="C6" s="68" t="s">
        <v>127</v>
      </c>
      <c r="D6" s="68" t="s">
        <v>128</v>
      </c>
      <c r="E6" s="68" t="s">
        <v>129</v>
      </c>
      <c r="F6" s="68" t="s">
        <v>130</v>
      </c>
      <c r="G6" s="68">
        <v>1.4</v>
      </c>
      <c r="H6" s="68">
        <v>2011</v>
      </c>
      <c r="I6" s="68" t="s">
        <v>134</v>
      </c>
      <c r="J6" s="68" t="s">
        <v>135</v>
      </c>
      <c r="K6" s="68">
        <v>5</v>
      </c>
      <c r="L6" s="2"/>
      <c r="M6" s="68">
        <v>1865</v>
      </c>
      <c r="N6" s="68" t="s">
        <v>111</v>
      </c>
      <c r="O6" s="68" t="s">
        <v>138</v>
      </c>
      <c r="P6" s="68" t="s">
        <v>139</v>
      </c>
      <c r="Q6" s="184">
        <v>21300</v>
      </c>
      <c r="R6" s="79" t="s">
        <v>482</v>
      </c>
      <c r="S6" s="79" t="s">
        <v>483</v>
      </c>
      <c r="T6" s="79" t="s">
        <v>482</v>
      </c>
      <c r="U6" s="79" t="s">
        <v>483</v>
      </c>
      <c r="V6" s="97" t="s">
        <v>5</v>
      </c>
      <c r="W6" s="35" t="s">
        <v>5</v>
      </c>
      <c r="X6" s="193" t="s">
        <v>5</v>
      </c>
      <c r="Y6" s="202" t="s">
        <v>612</v>
      </c>
      <c r="Z6" s="192" t="s">
        <v>5</v>
      </c>
    </row>
    <row r="7" spans="1:26" s="11" customFormat="1" ht="51">
      <c r="A7" s="2">
        <v>2</v>
      </c>
      <c r="B7" s="37" t="s">
        <v>131</v>
      </c>
      <c r="C7" s="37" t="s">
        <v>132</v>
      </c>
      <c r="D7" s="37" t="s">
        <v>475</v>
      </c>
      <c r="E7" s="37" t="s">
        <v>133</v>
      </c>
      <c r="F7" s="37" t="s">
        <v>130</v>
      </c>
      <c r="G7" s="37">
        <v>1.4</v>
      </c>
      <c r="H7" s="37">
        <v>2008</v>
      </c>
      <c r="I7" s="37" t="s">
        <v>136</v>
      </c>
      <c r="J7" s="37" t="s">
        <v>137</v>
      </c>
      <c r="K7" s="37">
        <v>5</v>
      </c>
      <c r="L7" s="2"/>
      <c r="M7" s="37">
        <v>1610</v>
      </c>
      <c r="N7" s="37" t="s">
        <v>111</v>
      </c>
      <c r="O7" s="37" t="s">
        <v>140</v>
      </c>
      <c r="P7" s="68" t="s">
        <v>141</v>
      </c>
      <c r="Q7" s="185">
        <v>10500</v>
      </c>
      <c r="R7" s="80" t="s">
        <v>484</v>
      </c>
      <c r="S7" s="80" t="s">
        <v>485</v>
      </c>
      <c r="T7" s="80" t="s">
        <v>484</v>
      </c>
      <c r="U7" s="80" t="s">
        <v>485</v>
      </c>
      <c r="V7" s="62" t="s">
        <v>5</v>
      </c>
      <c r="W7" s="35" t="s">
        <v>5</v>
      </c>
      <c r="X7" s="193" t="s">
        <v>5</v>
      </c>
      <c r="Y7" s="202" t="s">
        <v>613</v>
      </c>
      <c r="Z7" s="51"/>
    </row>
    <row r="8" spans="1:26" ht="18.75" customHeight="1">
      <c r="A8" s="212" t="s">
        <v>233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44"/>
      <c r="N8" s="44"/>
      <c r="O8" s="44"/>
      <c r="P8" s="44"/>
      <c r="Q8" s="186"/>
      <c r="R8" s="189"/>
      <c r="S8" s="189"/>
      <c r="T8" s="189"/>
      <c r="U8" s="189"/>
      <c r="V8" s="58"/>
      <c r="W8" s="58"/>
      <c r="X8" s="58"/>
      <c r="Y8" s="58"/>
      <c r="Z8" s="58"/>
    </row>
    <row r="9" spans="1:26" s="11" customFormat="1" ht="63.75">
      <c r="A9" s="2">
        <v>1</v>
      </c>
      <c r="B9" s="84" t="s">
        <v>229</v>
      </c>
      <c r="C9" s="84" t="s">
        <v>230</v>
      </c>
      <c r="D9" s="109" t="s">
        <v>231</v>
      </c>
      <c r="E9" s="109" t="s">
        <v>232</v>
      </c>
      <c r="F9" s="109" t="s">
        <v>130</v>
      </c>
      <c r="G9" s="84">
        <v>999</v>
      </c>
      <c r="H9" s="84">
        <v>2019</v>
      </c>
      <c r="I9" s="85">
        <v>43595</v>
      </c>
      <c r="J9" s="85">
        <v>44691</v>
      </c>
      <c r="K9" s="84">
        <v>5</v>
      </c>
      <c r="L9" s="86">
        <v>489</v>
      </c>
      <c r="M9" s="84">
        <v>1655</v>
      </c>
      <c r="N9" s="84" t="s">
        <v>111</v>
      </c>
      <c r="O9" s="84">
        <v>2229</v>
      </c>
      <c r="P9" s="84" t="s">
        <v>234</v>
      </c>
      <c r="Q9" s="187">
        <v>57600</v>
      </c>
      <c r="R9" s="87" t="s">
        <v>486</v>
      </c>
      <c r="S9" s="87" t="s">
        <v>487</v>
      </c>
      <c r="T9" s="87" t="s">
        <v>578</v>
      </c>
      <c r="U9" s="87" t="s">
        <v>579</v>
      </c>
      <c r="V9" s="35" t="s">
        <v>5</v>
      </c>
      <c r="W9" s="35" t="s">
        <v>5</v>
      </c>
      <c r="X9" s="197" t="s">
        <v>589</v>
      </c>
      <c r="Y9" s="202" t="s">
        <v>613</v>
      </c>
      <c r="Z9" s="51"/>
    </row>
    <row r="10" spans="1:26" ht="18.75" customHeight="1">
      <c r="A10" s="212" t="s">
        <v>236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44"/>
      <c r="N10" s="44"/>
      <c r="O10" s="44"/>
      <c r="P10" s="44"/>
      <c r="Q10" s="186"/>
      <c r="R10" s="58"/>
      <c r="S10" s="58"/>
      <c r="T10" s="58"/>
      <c r="U10" s="58"/>
      <c r="V10" s="58"/>
      <c r="W10" s="58"/>
      <c r="X10" s="58"/>
      <c r="Y10" s="58"/>
      <c r="Z10" s="58"/>
    </row>
    <row r="11" spans="1:26" s="11" customFormat="1" ht="51">
      <c r="A11" s="2">
        <v>1</v>
      </c>
      <c r="B11" s="68" t="s">
        <v>126</v>
      </c>
      <c r="C11" s="68" t="s">
        <v>590</v>
      </c>
      <c r="D11" s="68" t="s">
        <v>251</v>
      </c>
      <c r="E11" s="68" t="s">
        <v>252</v>
      </c>
      <c r="F11" s="68" t="s">
        <v>130</v>
      </c>
      <c r="G11" s="68">
        <v>1390</v>
      </c>
      <c r="H11" s="68">
        <v>2013</v>
      </c>
      <c r="I11" s="68" t="s">
        <v>253</v>
      </c>
      <c r="J11" s="68" t="s">
        <v>254</v>
      </c>
      <c r="K11" s="68">
        <v>5</v>
      </c>
      <c r="L11" s="96" t="s">
        <v>255</v>
      </c>
      <c r="M11" s="68">
        <v>1559</v>
      </c>
      <c r="N11" s="68" t="s">
        <v>111</v>
      </c>
      <c r="O11" s="68">
        <v>42286</v>
      </c>
      <c r="P11" s="68" t="s">
        <v>256</v>
      </c>
      <c r="Q11" s="184">
        <v>19400</v>
      </c>
      <c r="R11" s="79" t="s">
        <v>545</v>
      </c>
      <c r="S11" s="79" t="s">
        <v>546</v>
      </c>
      <c r="T11" s="79" t="s">
        <v>545</v>
      </c>
      <c r="U11" s="79" t="s">
        <v>546</v>
      </c>
      <c r="V11" s="35" t="s">
        <v>5</v>
      </c>
      <c r="W11" s="35" t="s">
        <v>5</v>
      </c>
      <c r="X11" s="193" t="s">
        <v>5</v>
      </c>
      <c r="Y11" s="202" t="s">
        <v>613</v>
      </c>
      <c r="Z11" s="51"/>
    </row>
    <row r="12" spans="1:26" ht="18.75" customHeight="1">
      <c r="A12" s="212" t="s">
        <v>258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44"/>
      <c r="N12" s="44"/>
      <c r="O12" s="44"/>
      <c r="P12" s="44"/>
      <c r="Q12" s="186"/>
      <c r="R12" s="58"/>
      <c r="S12" s="58"/>
      <c r="T12" s="58"/>
      <c r="U12" s="58"/>
      <c r="V12" s="58"/>
      <c r="W12" s="58"/>
      <c r="X12" s="58"/>
      <c r="Y12" s="58"/>
      <c r="Z12" s="58"/>
    </row>
    <row r="13" spans="1:26" s="11" customFormat="1" ht="47.25" customHeight="1">
      <c r="A13" s="2">
        <v>1</v>
      </c>
      <c r="B13" s="68" t="s">
        <v>478</v>
      </c>
      <c r="C13" s="68" t="s">
        <v>477</v>
      </c>
      <c r="D13" s="68" t="s">
        <v>272</v>
      </c>
      <c r="E13" s="68" t="s">
        <v>273</v>
      </c>
      <c r="F13" s="68" t="s">
        <v>274</v>
      </c>
      <c r="G13" s="68">
        <v>1560</v>
      </c>
      <c r="H13" s="68">
        <v>2010</v>
      </c>
      <c r="I13" s="68" t="s">
        <v>275</v>
      </c>
      <c r="J13" s="68" t="s">
        <v>276</v>
      </c>
      <c r="K13" s="68">
        <v>5</v>
      </c>
      <c r="L13" s="96" t="s">
        <v>277</v>
      </c>
      <c r="M13" s="68">
        <v>2170</v>
      </c>
      <c r="N13" s="68" t="s">
        <v>111</v>
      </c>
      <c r="O13" s="68">
        <v>159629</v>
      </c>
      <c r="P13" s="68" t="s">
        <v>278</v>
      </c>
      <c r="Q13" s="184">
        <v>14300</v>
      </c>
      <c r="R13" s="79" t="s">
        <v>547</v>
      </c>
      <c r="S13" s="79" t="s">
        <v>548</v>
      </c>
      <c r="T13" s="79" t="s">
        <v>547</v>
      </c>
      <c r="U13" s="79" t="s">
        <v>548</v>
      </c>
      <c r="V13" s="35" t="s">
        <v>5</v>
      </c>
      <c r="W13" s="35" t="s">
        <v>5</v>
      </c>
      <c r="X13" s="193" t="s">
        <v>5</v>
      </c>
      <c r="Y13" s="202" t="s">
        <v>613</v>
      </c>
      <c r="Z13" s="51"/>
    </row>
    <row r="14" spans="1:26" s="11" customFormat="1" ht="45" customHeight="1">
      <c r="A14" s="2">
        <v>2</v>
      </c>
      <c r="B14" s="37" t="s">
        <v>131</v>
      </c>
      <c r="C14" s="37" t="s">
        <v>279</v>
      </c>
      <c r="D14" s="37" t="s">
        <v>280</v>
      </c>
      <c r="E14" s="37" t="s">
        <v>281</v>
      </c>
      <c r="F14" s="37" t="s">
        <v>282</v>
      </c>
      <c r="G14" s="37">
        <v>1870</v>
      </c>
      <c r="H14" s="37">
        <v>2006</v>
      </c>
      <c r="I14" s="37" t="s">
        <v>283</v>
      </c>
      <c r="J14" s="37" t="s">
        <v>284</v>
      </c>
      <c r="K14" s="37">
        <v>8</v>
      </c>
      <c r="L14" s="98" t="s">
        <v>285</v>
      </c>
      <c r="M14" s="37"/>
      <c r="N14" s="37" t="s">
        <v>111</v>
      </c>
      <c r="O14" s="37">
        <v>142847</v>
      </c>
      <c r="P14" s="68" t="s">
        <v>278</v>
      </c>
      <c r="Q14" s="185">
        <v>17500</v>
      </c>
      <c r="R14" s="80" t="s">
        <v>549</v>
      </c>
      <c r="S14" s="80" t="s">
        <v>550</v>
      </c>
      <c r="T14" s="80" t="s">
        <v>549</v>
      </c>
      <c r="U14" s="80" t="s">
        <v>550</v>
      </c>
      <c r="V14" s="35" t="s">
        <v>5</v>
      </c>
      <c r="W14" s="35" t="s">
        <v>5</v>
      </c>
      <c r="X14" s="193" t="s">
        <v>5</v>
      </c>
      <c r="Y14" s="192" t="s">
        <v>613</v>
      </c>
      <c r="Z14" s="51"/>
    </row>
    <row r="15" spans="1:26" s="11" customFormat="1" ht="51">
      <c r="A15" s="2">
        <v>3</v>
      </c>
      <c r="B15" s="82" t="s">
        <v>601</v>
      </c>
      <c r="C15" s="37"/>
      <c r="D15" s="37">
        <v>1307</v>
      </c>
      <c r="E15" s="37" t="s">
        <v>286</v>
      </c>
      <c r="F15" s="37" t="s">
        <v>287</v>
      </c>
      <c r="G15" s="37"/>
      <c r="H15" s="37">
        <v>1968</v>
      </c>
      <c r="I15" s="37"/>
      <c r="J15" s="37"/>
      <c r="K15" s="37"/>
      <c r="L15" s="201">
        <v>800</v>
      </c>
      <c r="M15" s="82"/>
      <c r="N15" s="37" t="s">
        <v>111</v>
      </c>
      <c r="O15" s="37"/>
      <c r="P15" s="37"/>
      <c r="Q15" s="185"/>
      <c r="R15" s="80" t="s">
        <v>484</v>
      </c>
      <c r="S15" s="80" t="s">
        <v>485</v>
      </c>
      <c r="T15" s="80"/>
      <c r="U15" s="80"/>
      <c r="V15" s="35" t="s">
        <v>5</v>
      </c>
      <c r="W15" s="192"/>
      <c r="X15" s="192"/>
      <c r="Y15" s="192"/>
      <c r="Z15" s="51"/>
    </row>
    <row r="16" spans="1:26" s="11" customFormat="1" ht="51">
      <c r="A16" s="2">
        <v>4</v>
      </c>
      <c r="B16" s="37" t="s">
        <v>288</v>
      </c>
      <c r="C16" s="37" t="s">
        <v>289</v>
      </c>
      <c r="D16" s="37">
        <v>124946</v>
      </c>
      <c r="E16" s="37" t="s">
        <v>290</v>
      </c>
      <c r="F16" s="37" t="s">
        <v>291</v>
      </c>
      <c r="G16" s="82">
        <v>1960</v>
      </c>
      <c r="H16" s="82">
        <v>1969</v>
      </c>
      <c r="I16" s="82"/>
      <c r="J16" s="82"/>
      <c r="K16" s="82">
        <v>1</v>
      </c>
      <c r="L16" s="201"/>
      <c r="M16" s="82"/>
      <c r="N16" s="37" t="s">
        <v>111</v>
      </c>
      <c r="O16" s="37"/>
      <c r="P16" s="37"/>
      <c r="Q16" s="185"/>
      <c r="R16" s="80" t="s">
        <v>484</v>
      </c>
      <c r="S16" s="80" t="s">
        <v>485</v>
      </c>
      <c r="T16" s="80"/>
      <c r="U16" s="80"/>
      <c r="V16" s="35" t="s">
        <v>5</v>
      </c>
      <c r="W16" s="35" t="s">
        <v>5</v>
      </c>
      <c r="X16" s="192"/>
      <c r="Y16" s="192"/>
      <c r="Z16" s="51"/>
    </row>
    <row r="17" spans="1:26" ht="18.75" customHeight="1">
      <c r="A17" s="212" t="s">
        <v>303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44"/>
      <c r="N17" s="44"/>
      <c r="O17" s="44"/>
      <c r="P17" s="44"/>
      <c r="Q17" s="186"/>
      <c r="R17" s="58"/>
      <c r="S17" s="58"/>
      <c r="T17" s="58"/>
      <c r="U17" s="58"/>
      <c r="V17" s="58"/>
      <c r="W17" s="58"/>
      <c r="X17" s="58"/>
      <c r="Y17" s="58"/>
      <c r="Z17" s="58"/>
    </row>
    <row r="18" spans="1:26" s="11" customFormat="1" ht="50.25" customHeight="1">
      <c r="A18" s="2">
        <v>1</v>
      </c>
      <c r="B18" s="82" t="s">
        <v>288</v>
      </c>
      <c r="C18" s="37" t="s">
        <v>307</v>
      </c>
      <c r="D18" s="37" t="s">
        <v>308</v>
      </c>
      <c r="E18" s="37" t="s">
        <v>309</v>
      </c>
      <c r="F18" s="37" t="s">
        <v>310</v>
      </c>
      <c r="G18" s="37">
        <v>4400</v>
      </c>
      <c r="H18" s="37">
        <v>2016</v>
      </c>
      <c r="I18" s="37" t="s">
        <v>311</v>
      </c>
      <c r="J18" s="37"/>
      <c r="K18" s="37">
        <v>1</v>
      </c>
      <c r="L18" s="37"/>
      <c r="M18" s="37"/>
      <c r="N18" s="37"/>
      <c r="O18" s="37">
        <v>1115.4</v>
      </c>
      <c r="P18" s="37"/>
      <c r="Q18" s="185">
        <v>87600</v>
      </c>
      <c r="R18" s="80" t="s">
        <v>551</v>
      </c>
      <c r="S18" s="80" t="s">
        <v>552</v>
      </c>
      <c r="T18" s="80" t="s">
        <v>551</v>
      </c>
      <c r="U18" s="80" t="s">
        <v>552</v>
      </c>
      <c r="V18" s="35" t="s">
        <v>5</v>
      </c>
      <c r="W18" s="35" t="s">
        <v>5</v>
      </c>
      <c r="X18" s="193" t="s">
        <v>5</v>
      </c>
      <c r="Y18" s="192"/>
      <c r="Z18" s="51"/>
    </row>
    <row r="19" spans="1:26" s="11" customFormat="1" ht="46.5" customHeight="1">
      <c r="A19" s="2">
        <v>2</v>
      </c>
      <c r="B19" s="99" t="s">
        <v>312</v>
      </c>
      <c r="C19" s="64" t="s">
        <v>313</v>
      </c>
      <c r="D19" s="100">
        <v>117</v>
      </c>
      <c r="E19" s="62" t="s">
        <v>314</v>
      </c>
      <c r="F19" s="62" t="s">
        <v>315</v>
      </c>
      <c r="G19" s="62" t="s">
        <v>316</v>
      </c>
      <c r="H19" s="62">
        <v>2001</v>
      </c>
      <c r="I19" s="37"/>
      <c r="J19" s="37"/>
      <c r="K19" s="37"/>
      <c r="L19" s="62" t="s">
        <v>317</v>
      </c>
      <c r="M19" s="37"/>
      <c r="N19" s="37"/>
      <c r="O19" s="37"/>
      <c r="P19" s="37"/>
      <c r="Q19" s="185"/>
      <c r="R19" s="80" t="s">
        <v>553</v>
      </c>
      <c r="S19" s="80" t="s">
        <v>554</v>
      </c>
      <c r="T19" s="80"/>
      <c r="U19" s="80"/>
      <c r="V19" s="35" t="s">
        <v>5</v>
      </c>
      <c r="W19" s="192"/>
      <c r="X19" s="192"/>
      <c r="Y19" s="192"/>
      <c r="Z19" s="51"/>
    </row>
    <row r="20" spans="1:26" s="11" customFormat="1" ht="38.25">
      <c r="A20" s="2">
        <v>3</v>
      </c>
      <c r="B20" s="82" t="s">
        <v>318</v>
      </c>
      <c r="C20" s="65" t="s">
        <v>319</v>
      </c>
      <c r="D20" s="37" t="s">
        <v>320</v>
      </c>
      <c r="E20" s="37" t="s">
        <v>321</v>
      </c>
      <c r="F20" s="37" t="s">
        <v>322</v>
      </c>
      <c r="G20" s="37" t="s">
        <v>316</v>
      </c>
      <c r="H20" s="37">
        <v>2003</v>
      </c>
      <c r="I20" s="37"/>
      <c r="J20" s="37"/>
      <c r="K20" s="82"/>
      <c r="L20" s="37"/>
      <c r="M20" s="37"/>
      <c r="N20" s="37"/>
      <c r="O20" s="37"/>
      <c r="P20" s="37"/>
      <c r="Q20" s="185"/>
      <c r="R20" s="80" t="s">
        <v>555</v>
      </c>
      <c r="S20" s="80" t="s">
        <v>556</v>
      </c>
      <c r="T20" s="80"/>
      <c r="U20" s="80"/>
      <c r="V20" s="35" t="s">
        <v>5</v>
      </c>
      <c r="W20" s="192"/>
      <c r="X20" s="192"/>
      <c r="Y20" s="192"/>
      <c r="Z20" s="51"/>
    </row>
    <row r="21" spans="1:26" s="11" customFormat="1" ht="45.75" customHeight="1">
      <c r="A21" s="2">
        <v>4</v>
      </c>
      <c r="B21" s="82" t="s">
        <v>323</v>
      </c>
      <c r="C21" s="65" t="s">
        <v>324</v>
      </c>
      <c r="D21" s="37" t="s">
        <v>325</v>
      </c>
      <c r="E21" s="37" t="s">
        <v>326</v>
      </c>
      <c r="F21" s="37" t="s">
        <v>274</v>
      </c>
      <c r="G21" s="37">
        <v>1896</v>
      </c>
      <c r="H21" s="37">
        <v>2004</v>
      </c>
      <c r="I21" s="37"/>
      <c r="J21" s="37"/>
      <c r="K21" s="82">
        <v>5</v>
      </c>
      <c r="L21" s="101" t="s">
        <v>597</v>
      </c>
      <c r="M21" s="37"/>
      <c r="N21" s="37"/>
      <c r="O21" s="37"/>
      <c r="P21" s="37"/>
      <c r="Q21" s="185"/>
      <c r="R21" s="80" t="s">
        <v>557</v>
      </c>
      <c r="S21" s="80" t="s">
        <v>558</v>
      </c>
      <c r="T21" s="80"/>
      <c r="U21" s="80"/>
      <c r="V21" s="35" t="s">
        <v>5</v>
      </c>
      <c r="W21" s="35" t="s">
        <v>5</v>
      </c>
      <c r="X21" s="192"/>
      <c r="Y21" s="192"/>
      <c r="Z21" s="51"/>
    </row>
    <row r="22" spans="1:26" s="11" customFormat="1" ht="48.75" customHeight="1">
      <c r="A22" s="2">
        <v>5</v>
      </c>
      <c r="B22" s="62" t="s">
        <v>327</v>
      </c>
      <c r="C22" s="64" t="s">
        <v>328</v>
      </c>
      <c r="D22" s="62" t="s">
        <v>329</v>
      </c>
      <c r="E22" s="62" t="s">
        <v>330</v>
      </c>
      <c r="F22" s="37" t="s">
        <v>274</v>
      </c>
      <c r="G22" s="62">
        <v>1997</v>
      </c>
      <c r="H22" s="62">
        <v>2014</v>
      </c>
      <c r="I22" s="37" t="s">
        <v>331</v>
      </c>
      <c r="J22" s="37"/>
      <c r="K22" s="82">
        <v>3</v>
      </c>
      <c r="L22" s="37" t="s">
        <v>598</v>
      </c>
      <c r="M22" s="37">
        <v>2898</v>
      </c>
      <c r="N22" s="37"/>
      <c r="O22" s="37">
        <v>47303</v>
      </c>
      <c r="P22" s="37"/>
      <c r="Q22" s="185">
        <v>36000</v>
      </c>
      <c r="R22" s="80" t="s">
        <v>559</v>
      </c>
      <c r="S22" s="80" t="s">
        <v>560</v>
      </c>
      <c r="T22" s="80" t="s">
        <v>559</v>
      </c>
      <c r="U22" s="80" t="s">
        <v>561</v>
      </c>
      <c r="V22" s="35" t="s">
        <v>5</v>
      </c>
      <c r="W22" s="35" t="s">
        <v>5</v>
      </c>
      <c r="X22" s="193" t="s">
        <v>5</v>
      </c>
      <c r="Y22" s="192"/>
      <c r="Z22" s="51"/>
    </row>
    <row r="23" spans="1:26" s="11" customFormat="1" ht="38.25">
      <c r="A23" s="2">
        <v>6</v>
      </c>
      <c r="B23" s="82" t="s">
        <v>332</v>
      </c>
      <c r="C23" s="37"/>
      <c r="D23" s="37" t="s">
        <v>333</v>
      </c>
      <c r="E23" s="37" t="s">
        <v>334</v>
      </c>
      <c r="F23" s="101" t="s">
        <v>591</v>
      </c>
      <c r="G23" s="102"/>
      <c r="H23" s="102">
        <v>2015</v>
      </c>
      <c r="I23" s="37"/>
      <c r="J23" s="37"/>
      <c r="K23" s="37"/>
      <c r="L23" s="82"/>
      <c r="M23" s="37"/>
      <c r="N23" s="37"/>
      <c r="O23" s="37"/>
      <c r="P23" s="37"/>
      <c r="Q23" s="185"/>
      <c r="R23" s="190" t="s">
        <v>562</v>
      </c>
      <c r="S23" s="190" t="s">
        <v>563</v>
      </c>
      <c r="T23" s="191"/>
      <c r="U23" s="191"/>
      <c r="V23" s="35" t="s">
        <v>5</v>
      </c>
      <c r="W23" s="192"/>
      <c r="X23" s="192"/>
      <c r="Y23" s="192"/>
      <c r="Z23" s="51"/>
    </row>
    <row r="24" spans="1:26" s="11" customFormat="1" ht="38.25">
      <c r="A24" s="2">
        <v>7</v>
      </c>
      <c r="B24" s="37" t="s">
        <v>592</v>
      </c>
      <c r="C24" s="103" t="s">
        <v>335</v>
      </c>
      <c r="D24" s="37" t="s">
        <v>336</v>
      </c>
      <c r="E24" s="37" t="s">
        <v>337</v>
      </c>
      <c r="F24" s="103" t="s">
        <v>310</v>
      </c>
      <c r="G24" s="103">
        <v>4485</v>
      </c>
      <c r="H24" s="103">
        <v>2012</v>
      </c>
      <c r="I24" s="37" t="s">
        <v>338</v>
      </c>
      <c r="J24" s="37"/>
      <c r="K24" s="82">
        <v>1</v>
      </c>
      <c r="L24" s="101"/>
      <c r="M24" s="37">
        <v>6000</v>
      </c>
      <c r="N24" s="37"/>
      <c r="O24" s="37">
        <v>7673</v>
      </c>
      <c r="P24" s="37"/>
      <c r="Q24" s="185">
        <v>67200</v>
      </c>
      <c r="R24" s="80" t="s">
        <v>564</v>
      </c>
      <c r="S24" s="80" t="s">
        <v>565</v>
      </c>
      <c r="T24" s="80" t="s">
        <v>564</v>
      </c>
      <c r="U24" s="80" t="s">
        <v>565</v>
      </c>
      <c r="V24" s="35" t="s">
        <v>5</v>
      </c>
      <c r="W24" s="193" t="s">
        <v>5</v>
      </c>
      <c r="X24" s="193" t="s">
        <v>5</v>
      </c>
      <c r="Y24" s="192"/>
      <c r="Z24" s="51"/>
    </row>
    <row r="25" spans="1:26" s="11" customFormat="1" ht="38.25">
      <c r="A25" s="2">
        <v>8</v>
      </c>
      <c r="B25" s="37" t="s">
        <v>476</v>
      </c>
      <c r="C25" s="37" t="s">
        <v>339</v>
      </c>
      <c r="D25" s="37" t="s">
        <v>340</v>
      </c>
      <c r="E25" s="37" t="s">
        <v>341</v>
      </c>
      <c r="F25" s="37" t="s">
        <v>315</v>
      </c>
      <c r="G25" s="37" t="s">
        <v>316</v>
      </c>
      <c r="H25" s="37">
        <v>2012</v>
      </c>
      <c r="I25" s="37"/>
      <c r="J25" s="37"/>
      <c r="K25" s="37"/>
      <c r="L25" s="98" t="s">
        <v>342</v>
      </c>
      <c r="M25" s="37"/>
      <c r="N25" s="37"/>
      <c r="O25" s="37"/>
      <c r="P25" s="37"/>
      <c r="Q25" s="185"/>
      <c r="R25" s="80" t="s">
        <v>566</v>
      </c>
      <c r="S25" s="80" t="s">
        <v>567</v>
      </c>
      <c r="T25" s="80"/>
      <c r="U25" s="80"/>
      <c r="V25" s="35" t="s">
        <v>5</v>
      </c>
      <c r="W25" s="192"/>
      <c r="X25" s="192"/>
      <c r="Y25" s="192"/>
      <c r="Z25" s="51"/>
    </row>
    <row r="26" spans="1:26" s="11" customFormat="1" ht="49.5" customHeight="1">
      <c r="A26" s="2">
        <v>9</v>
      </c>
      <c r="B26" s="37" t="s">
        <v>327</v>
      </c>
      <c r="C26" s="37" t="s">
        <v>343</v>
      </c>
      <c r="D26" s="37" t="s">
        <v>344</v>
      </c>
      <c r="E26" s="37" t="s">
        <v>345</v>
      </c>
      <c r="F26" s="37" t="s">
        <v>130</v>
      </c>
      <c r="G26" s="37">
        <v>1587</v>
      </c>
      <c r="H26" s="37">
        <v>2018</v>
      </c>
      <c r="I26" s="37" t="s">
        <v>346</v>
      </c>
      <c r="J26" s="37"/>
      <c r="K26" s="37">
        <v>5</v>
      </c>
      <c r="L26" s="98" t="s">
        <v>347</v>
      </c>
      <c r="M26" s="37"/>
      <c r="N26" s="37"/>
      <c r="O26" s="37">
        <v>12099</v>
      </c>
      <c r="P26" s="37"/>
      <c r="Q26" s="185">
        <v>39200</v>
      </c>
      <c r="R26" s="80" t="s">
        <v>569</v>
      </c>
      <c r="S26" s="80" t="s">
        <v>568</v>
      </c>
      <c r="T26" s="80" t="s">
        <v>569</v>
      </c>
      <c r="U26" s="80" t="s">
        <v>568</v>
      </c>
      <c r="V26" s="35" t="s">
        <v>5</v>
      </c>
      <c r="W26" s="35" t="s">
        <v>5</v>
      </c>
      <c r="X26" s="193" t="s">
        <v>5</v>
      </c>
      <c r="Y26" s="202" t="s">
        <v>613</v>
      </c>
      <c r="Z26" s="51"/>
    </row>
    <row r="27" spans="1:26" s="11" customFormat="1" ht="45.75" customHeight="1">
      <c r="A27" s="2">
        <v>10</v>
      </c>
      <c r="B27" s="37" t="s">
        <v>327</v>
      </c>
      <c r="C27" s="37" t="s">
        <v>348</v>
      </c>
      <c r="D27" s="37" t="s">
        <v>349</v>
      </c>
      <c r="E27" s="37" t="s">
        <v>350</v>
      </c>
      <c r="F27" s="37" t="s">
        <v>274</v>
      </c>
      <c r="G27" s="37">
        <v>1997</v>
      </c>
      <c r="H27" s="37">
        <v>2018</v>
      </c>
      <c r="I27" s="37" t="s">
        <v>351</v>
      </c>
      <c r="J27" s="37"/>
      <c r="K27" s="37">
        <v>7</v>
      </c>
      <c r="L27" s="98">
        <v>1030</v>
      </c>
      <c r="M27" s="37"/>
      <c r="N27" s="37"/>
      <c r="O27" s="37">
        <v>15567</v>
      </c>
      <c r="P27" s="37"/>
      <c r="Q27" s="185">
        <v>93500</v>
      </c>
      <c r="R27" s="80" t="s">
        <v>570</v>
      </c>
      <c r="S27" s="80" t="s">
        <v>571</v>
      </c>
      <c r="T27" s="80" t="s">
        <v>570</v>
      </c>
      <c r="U27" s="80" t="s">
        <v>571</v>
      </c>
      <c r="V27" s="35" t="s">
        <v>5</v>
      </c>
      <c r="W27" s="35" t="s">
        <v>5</v>
      </c>
      <c r="X27" s="193" t="s">
        <v>5</v>
      </c>
      <c r="Y27" s="35"/>
      <c r="Z27" s="51"/>
    </row>
    <row r="28" spans="1:26" s="11" customFormat="1" ht="45.75" customHeight="1">
      <c r="A28" s="2">
        <v>11</v>
      </c>
      <c r="B28" s="37" t="s">
        <v>602</v>
      </c>
      <c r="C28" s="37" t="s">
        <v>603</v>
      </c>
      <c r="D28" s="37" t="s">
        <v>604</v>
      </c>
      <c r="E28" s="37" t="s">
        <v>605</v>
      </c>
      <c r="F28" s="37" t="s">
        <v>606</v>
      </c>
      <c r="G28" s="37"/>
      <c r="H28" s="37">
        <v>2019</v>
      </c>
      <c r="I28" s="37" t="s">
        <v>607</v>
      </c>
      <c r="J28" s="37"/>
      <c r="K28" s="37"/>
      <c r="L28" s="98">
        <v>6070</v>
      </c>
      <c r="M28" s="37"/>
      <c r="N28" s="37"/>
      <c r="O28" s="37"/>
      <c r="P28" s="37"/>
      <c r="Q28" s="185"/>
      <c r="R28" s="80" t="s">
        <v>608</v>
      </c>
      <c r="S28" s="80" t="s">
        <v>609</v>
      </c>
      <c r="T28" s="80"/>
      <c r="U28" s="80"/>
      <c r="V28" s="35" t="s">
        <v>5</v>
      </c>
      <c r="W28" s="35"/>
      <c r="X28" s="193"/>
      <c r="Y28" s="35"/>
      <c r="Z28" s="51"/>
    </row>
    <row r="29" spans="1:26" ht="18.75" customHeight="1">
      <c r="A29" s="212" t="s">
        <v>374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44"/>
      <c r="N29" s="44"/>
      <c r="O29" s="44"/>
      <c r="P29" s="44"/>
      <c r="Q29" s="186"/>
      <c r="R29" s="58"/>
      <c r="S29" s="58"/>
      <c r="T29" s="58"/>
      <c r="U29" s="58"/>
      <c r="V29" s="58"/>
      <c r="W29" s="58"/>
      <c r="X29" s="58"/>
      <c r="Y29" s="58"/>
      <c r="Z29" s="58"/>
    </row>
    <row r="30" spans="1:26" s="11" customFormat="1" ht="40.5" customHeight="1">
      <c r="A30" s="2">
        <v>1</v>
      </c>
      <c r="B30" s="68" t="s">
        <v>386</v>
      </c>
      <c r="C30" s="68" t="s">
        <v>387</v>
      </c>
      <c r="D30" s="68">
        <v>332852</v>
      </c>
      <c r="E30" s="68" t="s">
        <v>388</v>
      </c>
      <c r="F30" s="68" t="s">
        <v>310</v>
      </c>
      <c r="G30" s="68">
        <v>3120</v>
      </c>
      <c r="H30" s="68">
        <v>1978</v>
      </c>
      <c r="I30" s="68"/>
      <c r="J30" s="68"/>
      <c r="K30" s="81">
        <v>1</v>
      </c>
      <c r="L30" s="96"/>
      <c r="M30" s="68"/>
      <c r="N30" s="68" t="s">
        <v>111</v>
      </c>
      <c r="O30" s="68"/>
      <c r="P30" s="68"/>
      <c r="Q30" s="184"/>
      <c r="R30" s="80" t="s">
        <v>484</v>
      </c>
      <c r="S30" s="80" t="s">
        <v>485</v>
      </c>
      <c r="T30" s="79"/>
      <c r="U30" s="79"/>
      <c r="V30" s="35" t="s">
        <v>5</v>
      </c>
      <c r="W30" s="35" t="s">
        <v>5</v>
      </c>
      <c r="X30" s="192"/>
      <c r="Y30" s="192"/>
      <c r="Z30" s="51"/>
    </row>
    <row r="31" spans="1:26" s="11" customFormat="1" ht="42.75" customHeight="1">
      <c r="A31" s="2">
        <v>2</v>
      </c>
      <c r="B31" s="37" t="s">
        <v>389</v>
      </c>
      <c r="C31" s="37" t="s">
        <v>390</v>
      </c>
      <c r="D31" s="37" t="s">
        <v>391</v>
      </c>
      <c r="E31" s="37" t="s">
        <v>392</v>
      </c>
      <c r="F31" s="37" t="s">
        <v>130</v>
      </c>
      <c r="G31" s="37">
        <v>1150</v>
      </c>
      <c r="H31" s="37">
        <v>2004</v>
      </c>
      <c r="I31" s="37"/>
      <c r="J31" s="37"/>
      <c r="K31" s="82">
        <v>5</v>
      </c>
      <c r="L31" s="98"/>
      <c r="M31" s="37"/>
      <c r="N31" s="68" t="s">
        <v>111</v>
      </c>
      <c r="O31" s="37"/>
      <c r="P31" s="37"/>
      <c r="Q31" s="185"/>
      <c r="R31" s="80" t="s">
        <v>572</v>
      </c>
      <c r="S31" s="80" t="s">
        <v>573</v>
      </c>
      <c r="T31" s="80"/>
      <c r="U31" s="80"/>
      <c r="V31" s="35" t="s">
        <v>5</v>
      </c>
      <c r="W31" s="35" t="s">
        <v>5</v>
      </c>
      <c r="X31" s="192"/>
      <c r="Y31" s="192"/>
      <c r="Z31" s="51"/>
    </row>
    <row r="32" spans="1:26" s="11" customFormat="1" ht="44.25" customHeight="1">
      <c r="A32" s="2">
        <v>3</v>
      </c>
      <c r="B32" s="37" t="s">
        <v>393</v>
      </c>
      <c r="C32" s="37" t="s">
        <v>394</v>
      </c>
      <c r="D32" s="37">
        <v>81984</v>
      </c>
      <c r="E32" s="82" t="s">
        <v>593</v>
      </c>
      <c r="F32" s="37" t="s">
        <v>395</v>
      </c>
      <c r="G32" s="37"/>
      <c r="H32" s="37">
        <v>1971</v>
      </c>
      <c r="I32" s="37"/>
      <c r="J32" s="37"/>
      <c r="K32" s="82"/>
      <c r="L32" s="98"/>
      <c r="M32" s="37">
        <v>4850</v>
      </c>
      <c r="N32" s="68" t="s">
        <v>111</v>
      </c>
      <c r="O32" s="37"/>
      <c r="P32" s="37"/>
      <c r="Q32" s="185"/>
      <c r="R32" s="80" t="s">
        <v>484</v>
      </c>
      <c r="S32" s="80" t="s">
        <v>485</v>
      </c>
      <c r="T32" s="80"/>
      <c r="U32" s="80"/>
      <c r="V32" s="35" t="s">
        <v>5</v>
      </c>
      <c r="W32" s="192"/>
      <c r="X32" s="192"/>
      <c r="Y32" s="192"/>
      <c r="Z32" s="51"/>
    </row>
    <row r="33" spans="1:26" s="11" customFormat="1" ht="44.25" customHeight="1">
      <c r="A33" s="2">
        <v>4</v>
      </c>
      <c r="B33" s="37" t="s">
        <v>396</v>
      </c>
      <c r="C33" s="37" t="s">
        <v>315</v>
      </c>
      <c r="D33" s="37" t="s">
        <v>397</v>
      </c>
      <c r="E33" s="37" t="s">
        <v>398</v>
      </c>
      <c r="F33" s="37" t="s">
        <v>395</v>
      </c>
      <c r="G33" s="37"/>
      <c r="H33" s="37">
        <v>1989</v>
      </c>
      <c r="I33" s="37"/>
      <c r="J33" s="37"/>
      <c r="K33" s="82"/>
      <c r="L33" s="98">
        <v>1450</v>
      </c>
      <c r="M33" s="37"/>
      <c r="N33" s="68" t="s">
        <v>111</v>
      </c>
      <c r="O33" s="37"/>
      <c r="P33" s="37"/>
      <c r="Q33" s="185"/>
      <c r="R33" s="80" t="s">
        <v>484</v>
      </c>
      <c r="S33" s="80" t="s">
        <v>485</v>
      </c>
      <c r="T33" s="80"/>
      <c r="U33" s="80"/>
      <c r="V33" s="35" t="s">
        <v>5</v>
      </c>
      <c r="W33" s="192"/>
      <c r="X33" s="192"/>
      <c r="Y33" s="192"/>
      <c r="Z33" s="51"/>
    </row>
    <row r="34" spans="1:26" s="11" customFormat="1" ht="48" customHeight="1">
      <c r="A34" s="2">
        <v>5</v>
      </c>
      <c r="B34" s="37" t="s">
        <v>399</v>
      </c>
      <c r="C34" s="37" t="s">
        <v>400</v>
      </c>
      <c r="D34" s="37" t="s">
        <v>401</v>
      </c>
      <c r="E34" s="37" t="s">
        <v>402</v>
      </c>
      <c r="F34" s="37" t="s">
        <v>130</v>
      </c>
      <c r="G34" s="37">
        <v>1329</v>
      </c>
      <c r="H34" s="37">
        <v>2010</v>
      </c>
      <c r="I34" s="37" t="s">
        <v>403</v>
      </c>
      <c r="J34" s="37"/>
      <c r="K34" s="82">
        <v>5</v>
      </c>
      <c r="L34" s="98"/>
      <c r="M34" s="37"/>
      <c r="N34" s="68" t="s">
        <v>110</v>
      </c>
      <c r="O34" s="37"/>
      <c r="P34" s="37"/>
      <c r="Q34" s="185">
        <v>18800</v>
      </c>
      <c r="R34" s="80" t="s">
        <v>574</v>
      </c>
      <c r="S34" s="80" t="s">
        <v>575</v>
      </c>
      <c r="T34" s="80" t="s">
        <v>574</v>
      </c>
      <c r="U34" s="80" t="s">
        <v>575</v>
      </c>
      <c r="V34" s="35" t="s">
        <v>5</v>
      </c>
      <c r="W34" s="193" t="s">
        <v>5</v>
      </c>
      <c r="X34" s="193" t="s">
        <v>5</v>
      </c>
      <c r="Y34" s="202"/>
      <c r="Z34" s="51"/>
    </row>
    <row r="35" spans="1:26" s="11" customFormat="1" ht="44.25" customHeight="1">
      <c r="A35" s="2">
        <v>6</v>
      </c>
      <c r="B35" s="37" t="s">
        <v>404</v>
      </c>
      <c r="C35" s="37" t="s">
        <v>405</v>
      </c>
      <c r="D35" s="37" t="s">
        <v>406</v>
      </c>
      <c r="E35" s="37" t="s">
        <v>407</v>
      </c>
      <c r="F35" s="37" t="s">
        <v>130</v>
      </c>
      <c r="G35" s="37">
        <v>1000</v>
      </c>
      <c r="H35" s="37">
        <v>1998</v>
      </c>
      <c r="I35" s="37"/>
      <c r="J35" s="37"/>
      <c r="K35" s="82">
        <v>5</v>
      </c>
      <c r="L35" s="98"/>
      <c r="M35" s="37"/>
      <c r="N35" s="68" t="s">
        <v>111</v>
      </c>
      <c r="O35" s="37"/>
      <c r="P35" s="37"/>
      <c r="Q35" s="185"/>
      <c r="R35" s="80" t="s">
        <v>484</v>
      </c>
      <c r="S35" s="80" t="s">
        <v>485</v>
      </c>
      <c r="T35" s="80"/>
      <c r="U35" s="80"/>
      <c r="V35" s="35" t="s">
        <v>5</v>
      </c>
      <c r="W35" s="35" t="s">
        <v>5</v>
      </c>
      <c r="X35" s="192"/>
      <c r="Y35" s="192"/>
      <c r="Z35" s="51"/>
    </row>
    <row r="36" spans="1:26" s="11" customFormat="1" ht="40.5" customHeight="1">
      <c r="A36" s="2">
        <v>7</v>
      </c>
      <c r="B36" s="37" t="s">
        <v>404</v>
      </c>
      <c r="C36" s="37" t="s">
        <v>408</v>
      </c>
      <c r="D36" s="37" t="s">
        <v>409</v>
      </c>
      <c r="E36" s="37" t="s">
        <v>410</v>
      </c>
      <c r="F36" s="37" t="s">
        <v>130</v>
      </c>
      <c r="G36" s="37">
        <v>1108</v>
      </c>
      <c r="H36" s="37">
        <v>2004</v>
      </c>
      <c r="I36" s="37"/>
      <c r="J36" s="37"/>
      <c r="K36" s="82">
        <v>5</v>
      </c>
      <c r="L36" s="98"/>
      <c r="M36" s="37"/>
      <c r="N36" s="68" t="s">
        <v>111</v>
      </c>
      <c r="O36" s="37"/>
      <c r="P36" s="37"/>
      <c r="Q36" s="185">
        <v>5900</v>
      </c>
      <c r="R36" s="80" t="s">
        <v>576</v>
      </c>
      <c r="S36" s="80" t="s">
        <v>577</v>
      </c>
      <c r="T36" s="80" t="s">
        <v>576</v>
      </c>
      <c r="U36" s="80" t="s">
        <v>577</v>
      </c>
      <c r="V36" s="35" t="s">
        <v>5</v>
      </c>
      <c r="W36" s="35" t="s">
        <v>5</v>
      </c>
      <c r="X36" s="193" t="s">
        <v>5</v>
      </c>
      <c r="Y36" s="192"/>
      <c r="Z36" s="51"/>
    </row>
    <row r="37" spans="1:26" ht="18.75" customHeight="1">
      <c r="A37" s="212" t="s">
        <v>412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44"/>
      <c r="N37" s="44"/>
      <c r="O37" s="44"/>
      <c r="P37" s="44"/>
      <c r="Q37" s="186"/>
      <c r="R37" s="58"/>
      <c r="S37" s="58"/>
      <c r="T37" s="58"/>
      <c r="U37" s="58"/>
      <c r="V37" s="58"/>
      <c r="W37" s="58"/>
      <c r="X37" s="58"/>
      <c r="Y37" s="58"/>
      <c r="Z37" s="58"/>
    </row>
    <row r="38" spans="1:26" s="11" customFormat="1" ht="53.25" customHeight="1">
      <c r="A38" s="2">
        <v>1</v>
      </c>
      <c r="B38" s="109" t="s">
        <v>454</v>
      </c>
      <c r="C38" s="109" t="s">
        <v>455</v>
      </c>
      <c r="D38" s="109" t="s">
        <v>456</v>
      </c>
      <c r="E38" s="109" t="s">
        <v>543</v>
      </c>
      <c r="F38" s="109" t="s">
        <v>457</v>
      </c>
      <c r="G38" s="109">
        <v>1200</v>
      </c>
      <c r="H38" s="109">
        <v>2010</v>
      </c>
      <c r="I38" s="110">
        <v>40492</v>
      </c>
      <c r="J38" s="109" t="s">
        <v>479</v>
      </c>
      <c r="K38" s="109">
        <v>5</v>
      </c>
      <c r="L38" s="111"/>
      <c r="M38" s="109" t="s">
        <v>458</v>
      </c>
      <c r="N38" s="109" t="s">
        <v>434</v>
      </c>
      <c r="O38" s="109">
        <v>211875</v>
      </c>
      <c r="P38" s="109" t="s">
        <v>459</v>
      </c>
      <c r="Q38" s="187">
        <v>12000</v>
      </c>
      <c r="R38" s="87" t="s">
        <v>594</v>
      </c>
      <c r="S38" s="87" t="s">
        <v>595</v>
      </c>
      <c r="T38" s="87" t="s">
        <v>594</v>
      </c>
      <c r="U38" s="87" t="s">
        <v>595</v>
      </c>
      <c r="V38" s="35" t="s">
        <v>5</v>
      </c>
      <c r="W38" s="35" t="s">
        <v>5</v>
      </c>
      <c r="X38" s="193" t="s">
        <v>5</v>
      </c>
      <c r="Y38" s="202" t="s">
        <v>613</v>
      </c>
      <c r="Z38" s="51"/>
    </row>
    <row r="39" spans="1:26" s="11" customFormat="1" ht="44.25" customHeight="1">
      <c r="A39" s="2">
        <v>2</v>
      </c>
      <c r="B39" s="112" t="s">
        <v>460</v>
      </c>
      <c r="C39" s="112" t="s">
        <v>461</v>
      </c>
      <c r="D39" s="112" t="s">
        <v>481</v>
      </c>
      <c r="E39" s="112" t="s">
        <v>462</v>
      </c>
      <c r="F39" s="112" t="s">
        <v>457</v>
      </c>
      <c r="G39" s="112">
        <v>2000</v>
      </c>
      <c r="H39" s="112">
        <v>2004</v>
      </c>
      <c r="I39" s="113">
        <v>38467</v>
      </c>
      <c r="J39" s="112" t="s">
        <v>480</v>
      </c>
      <c r="K39" s="112">
        <v>9</v>
      </c>
      <c r="L39" s="114"/>
      <c r="M39" s="112" t="s">
        <v>463</v>
      </c>
      <c r="N39" s="112" t="s">
        <v>434</v>
      </c>
      <c r="O39" s="112">
        <v>205888</v>
      </c>
      <c r="P39" s="112" t="s">
        <v>464</v>
      </c>
      <c r="Q39" s="188">
        <v>12800</v>
      </c>
      <c r="R39" s="115" t="s">
        <v>599</v>
      </c>
      <c r="S39" s="115" t="s">
        <v>600</v>
      </c>
      <c r="T39" s="115" t="s">
        <v>599</v>
      </c>
      <c r="U39" s="115" t="s">
        <v>600</v>
      </c>
      <c r="V39" s="35" t="s">
        <v>5</v>
      </c>
      <c r="W39" s="35" t="s">
        <v>5</v>
      </c>
      <c r="X39" s="193" t="s">
        <v>5</v>
      </c>
      <c r="Y39" s="35" t="s">
        <v>613</v>
      </c>
      <c r="Z39" s="51"/>
    </row>
  </sheetData>
  <sheetProtection/>
  <mergeCells count="29">
    <mergeCell ref="A2:A4"/>
    <mergeCell ref="B2:B4"/>
    <mergeCell ref="C2:C4"/>
    <mergeCell ref="D2:D4"/>
    <mergeCell ref="E2:E4"/>
    <mergeCell ref="F2:F4"/>
    <mergeCell ref="M2:M4"/>
    <mergeCell ref="N2:N4"/>
    <mergeCell ref="O2:O4"/>
    <mergeCell ref="A17:L17"/>
    <mergeCell ref="A37:L37"/>
    <mergeCell ref="A29:L29"/>
    <mergeCell ref="A8:L8"/>
    <mergeCell ref="A10:L10"/>
    <mergeCell ref="A12:L12"/>
    <mergeCell ref="A5:L5"/>
    <mergeCell ref="I1:J1"/>
    <mergeCell ref="G2:G4"/>
    <mergeCell ref="J2:J4"/>
    <mergeCell ref="K2:K4"/>
    <mergeCell ref="L2:L4"/>
    <mergeCell ref="H2:H4"/>
    <mergeCell ref="I2:I4"/>
    <mergeCell ref="P2:P4"/>
    <mergeCell ref="Q2:Q4"/>
    <mergeCell ref="R2:S3"/>
    <mergeCell ref="T2:U3"/>
    <mergeCell ref="Z2:Z4"/>
    <mergeCell ref="V2:Y3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rowBreaks count="1" manualBreakCount="1">
    <brk id="28" max="2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75" sqref="B75"/>
    </sheetView>
  </sheetViews>
  <sheetFormatPr defaultColWidth="9.140625" defaultRowHeight="12.75"/>
  <cols>
    <col min="1" max="1" width="24.421875" style="172" customWidth="1"/>
    <col min="2" max="2" width="12.8515625" style="39" customWidth="1"/>
    <col min="3" max="3" width="60.7109375" style="39" customWidth="1"/>
    <col min="4" max="4" width="14.7109375" style="33" customWidth="1"/>
    <col min="5" max="16384" width="9.140625" style="39" customWidth="1"/>
  </cols>
  <sheetData>
    <row r="1" spans="1:4" ht="12.75">
      <c r="A1" s="252" t="s">
        <v>544</v>
      </c>
      <c r="B1" s="252"/>
      <c r="C1" s="252"/>
      <c r="D1" s="252"/>
    </row>
    <row r="3" spans="1:4" ht="12.75">
      <c r="A3" s="253" t="s">
        <v>1</v>
      </c>
      <c r="B3" s="254"/>
      <c r="C3" s="254"/>
      <c r="D3" s="254"/>
    </row>
    <row r="4" spans="1:4" ht="24.75" customHeight="1">
      <c r="A4" s="170" t="s">
        <v>508</v>
      </c>
      <c r="B4" s="165" t="s">
        <v>509</v>
      </c>
      <c r="C4" s="165" t="s">
        <v>510</v>
      </c>
      <c r="D4" s="200" t="s">
        <v>511</v>
      </c>
    </row>
    <row r="5" spans="1:4" ht="24.75" customHeight="1">
      <c r="A5" s="255">
        <v>2016</v>
      </c>
      <c r="B5" s="255"/>
      <c r="C5" s="255"/>
      <c r="D5" s="255"/>
    </row>
    <row r="6" spans="1:4" ht="24.75" customHeight="1">
      <c r="A6" s="166" t="s">
        <v>488</v>
      </c>
      <c r="B6" s="167">
        <v>42402</v>
      </c>
      <c r="C6" s="168" t="s">
        <v>489</v>
      </c>
      <c r="D6" s="178">
        <v>200</v>
      </c>
    </row>
    <row r="7" spans="1:4" ht="24.75" customHeight="1">
      <c r="A7" s="166" t="s">
        <v>488</v>
      </c>
      <c r="B7" s="167">
        <v>42443</v>
      </c>
      <c r="C7" s="168" t="s">
        <v>491</v>
      </c>
      <c r="D7" s="178">
        <v>149</v>
      </c>
    </row>
    <row r="8" spans="1:4" ht="24.75" customHeight="1">
      <c r="A8" s="166" t="s">
        <v>488</v>
      </c>
      <c r="B8" s="167">
        <v>42492</v>
      </c>
      <c r="C8" s="168" t="s">
        <v>492</v>
      </c>
      <c r="D8" s="178">
        <v>565.8</v>
      </c>
    </row>
    <row r="9" spans="1:4" ht="24.75" customHeight="1">
      <c r="A9" s="166" t="s">
        <v>493</v>
      </c>
      <c r="B9" s="167">
        <v>42500</v>
      </c>
      <c r="C9" s="168" t="s">
        <v>494</v>
      </c>
      <c r="D9" s="178">
        <v>525.84</v>
      </c>
    </row>
    <row r="10" spans="1:4" ht="24.75" customHeight="1">
      <c r="A10" s="166" t="s">
        <v>495</v>
      </c>
      <c r="B10" s="167">
        <v>42503</v>
      </c>
      <c r="C10" s="168" t="s">
        <v>496</v>
      </c>
      <c r="D10" s="178">
        <v>403</v>
      </c>
    </row>
    <row r="11" spans="1:4" ht="24.75" customHeight="1">
      <c r="A11" s="166" t="s">
        <v>488</v>
      </c>
      <c r="B11" s="167">
        <v>42522</v>
      </c>
      <c r="C11" s="168" t="s">
        <v>497</v>
      </c>
      <c r="D11" s="178">
        <v>762.6</v>
      </c>
    </row>
    <row r="12" spans="1:4" ht="24.75" customHeight="1">
      <c r="A12" s="166" t="s">
        <v>495</v>
      </c>
      <c r="B12" s="167">
        <v>42543</v>
      </c>
      <c r="C12" s="168" t="s">
        <v>498</v>
      </c>
      <c r="D12" s="178">
        <v>376.65</v>
      </c>
    </row>
    <row r="13" spans="1:4" ht="24.75" customHeight="1">
      <c r="A13" s="166" t="s">
        <v>488</v>
      </c>
      <c r="B13" s="167">
        <v>42647</v>
      </c>
      <c r="C13" s="168" t="s">
        <v>499</v>
      </c>
      <c r="D13" s="178">
        <v>84</v>
      </c>
    </row>
    <row r="14" spans="1:4" ht="24.75" customHeight="1">
      <c r="A14" s="166" t="s">
        <v>488</v>
      </c>
      <c r="B14" s="167">
        <v>42681</v>
      </c>
      <c r="C14" s="168" t="s">
        <v>580</v>
      </c>
      <c r="D14" s="178">
        <v>84</v>
      </c>
    </row>
    <row r="15" spans="1:4" ht="24.75" customHeight="1">
      <c r="A15" s="166" t="s">
        <v>490</v>
      </c>
      <c r="B15" s="167">
        <v>42707</v>
      </c>
      <c r="C15" s="168" t="s">
        <v>501</v>
      </c>
      <c r="D15" s="178">
        <v>300</v>
      </c>
    </row>
    <row r="16" spans="1:4" ht="24.75" customHeight="1">
      <c r="A16" s="166" t="s">
        <v>488</v>
      </c>
      <c r="B16" s="167">
        <v>42413</v>
      </c>
      <c r="C16" s="168" t="s">
        <v>502</v>
      </c>
      <c r="D16" s="178">
        <v>4570.43</v>
      </c>
    </row>
    <row r="17" spans="1:4" ht="24.75" customHeight="1">
      <c r="A17" s="166" t="s">
        <v>490</v>
      </c>
      <c r="B17" s="167">
        <v>42401</v>
      </c>
      <c r="C17" s="168" t="s">
        <v>503</v>
      </c>
      <c r="D17" s="178">
        <v>169.91</v>
      </c>
    </row>
    <row r="18" spans="1:4" ht="24.75" customHeight="1">
      <c r="A18" s="166" t="s">
        <v>488</v>
      </c>
      <c r="B18" s="167">
        <v>42562</v>
      </c>
      <c r="C18" s="168" t="s">
        <v>581</v>
      </c>
      <c r="D18" s="178">
        <v>142.98</v>
      </c>
    </row>
    <row r="19" spans="1:4" ht="24.75" customHeight="1">
      <c r="A19" s="166" t="s">
        <v>490</v>
      </c>
      <c r="B19" s="167">
        <v>42717</v>
      </c>
      <c r="C19" s="168" t="s">
        <v>504</v>
      </c>
      <c r="D19" s="178">
        <v>1267.38</v>
      </c>
    </row>
    <row r="20" spans="1:4" ht="24.75" customHeight="1">
      <c r="A20" s="166" t="s">
        <v>490</v>
      </c>
      <c r="B20" s="167">
        <v>42725</v>
      </c>
      <c r="C20" s="168" t="s">
        <v>505</v>
      </c>
      <c r="D20" s="178">
        <v>375.88</v>
      </c>
    </row>
    <row r="21" spans="1:4" ht="24.75" customHeight="1">
      <c r="A21" s="166" t="s">
        <v>490</v>
      </c>
      <c r="B21" s="167">
        <v>42503</v>
      </c>
      <c r="C21" s="168" t="s">
        <v>506</v>
      </c>
      <c r="D21" s="178">
        <v>17000</v>
      </c>
    </row>
    <row r="22" spans="1:4" ht="24.75" customHeight="1">
      <c r="A22" s="166" t="s">
        <v>490</v>
      </c>
      <c r="B22" s="167">
        <v>42423</v>
      </c>
      <c r="C22" s="168" t="s">
        <v>507</v>
      </c>
      <c r="D22" s="178">
        <v>281.25</v>
      </c>
    </row>
    <row r="23" spans="1:4" ht="24.75" customHeight="1">
      <c r="A23" s="251"/>
      <c r="B23" s="251"/>
      <c r="C23" s="251"/>
      <c r="D23" s="173">
        <f>SUM(D6:D22)</f>
        <v>27258.72</v>
      </c>
    </row>
    <row r="24" spans="1:4" ht="24.75" customHeight="1">
      <c r="A24" s="170" t="s">
        <v>508</v>
      </c>
      <c r="B24" s="165" t="s">
        <v>509</v>
      </c>
      <c r="C24" s="165" t="s">
        <v>510</v>
      </c>
      <c r="D24" s="200" t="s">
        <v>511</v>
      </c>
    </row>
    <row r="25" spans="1:4" ht="24.75" customHeight="1">
      <c r="A25" s="250">
        <v>2017</v>
      </c>
      <c r="B25" s="250"/>
      <c r="C25" s="250"/>
      <c r="D25" s="250"/>
    </row>
    <row r="26" spans="1:4" ht="24.75" customHeight="1">
      <c r="A26" s="166" t="s">
        <v>490</v>
      </c>
      <c r="B26" s="167">
        <v>42737</v>
      </c>
      <c r="C26" s="168" t="s">
        <v>505</v>
      </c>
      <c r="D26" s="178">
        <v>287.5</v>
      </c>
    </row>
    <row r="27" spans="1:4" ht="24.75" customHeight="1">
      <c r="A27" s="166" t="s">
        <v>490</v>
      </c>
      <c r="B27" s="167">
        <v>42791</v>
      </c>
      <c r="C27" s="168" t="s">
        <v>505</v>
      </c>
      <c r="D27" s="178">
        <v>695.29</v>
      </c>
    </row>
    <row r="28" spans="1:4" ht="24.75" customHeight="1">
      <c r="A28" s="166" t="s">
        <v>488</v>
      </c>
      <c r="B28" s="167">
        <v>42800</v>
      </c>
      <c r="C28" s="168" t="s">
        <v>512</v>
      </c>
      <c r="D28" s="178">
        <v>479.7</v>
      </c>
    </row>
    <row r="29" spans="1:4" ht="24.75" customHeight="1">
      <c r="A29" s="166" t="s">
        <v>490</v>
      </c>
      <c r="B29" s="167">
        <v>42816</v>
      </c>
      <c r="C29" s="168" t="s">
        <v>513</v>
      </c>
      <c r="D29" s="178">
        <v>2460.04</v>
      </c>
    </row>
    <row r="30" spans="1:4" ht="24.75" customHeight="1">
      <c r="A30" s="166" t="s">
        <v>514</v>
      </c>
      <c r="B30" s="167">
        <v>42831</v>
      </c>
      <c r="C30" s="168" t="s">
        <v>515</v>
      </c>
      <c r="D30" s="178">
        <v>1795.8</v>
      </c>
    </row>
    <row r="31" spans="1:4" ht="24.75" customHeight="1">
      <c r="A31" s="166" t="s">
        <v>490</v>
      </c>
      <c r="B31" s="167">
        <v>42886</v>
      </c>
      <c r="C31" s="168" t="s">
        <v>516</v>
      </c>
      <c r="D31" s="178">
        <v>397.84</v>
      </c>
    </row>
    <row r="32" spans="1:4" ht="24.75" customHeight="1">
      <c r="A32" s="166" t="s">
        <v>488</v>
      </c>
      <c r="B32" s="167">
        <v>42975</v>
      </c>
      <c r="C32" s="168" t="s">
        <v>517</v>
      </c>
      <c r="D32" s="178">
        <v>400</v>
      </c>
    </row>
    <row r="33" spans="1:4" ht="24.75" customHeight="1">
      <c r="A33" s="166" t="s">
        <v>488</v>
      </c>
      <c r="B33" s="167">
        <v>42975</v>
      </c>
      <c r="C33" s="168" t="s">
        <v>517</v>
      </c>
      <c r="D33" s="178">
        <v>800</v>
      </c>
    </row>
    <row r="34" spans="1:4" ht="24.75" customHeight="1">
      <c r="A34" s="166" t="s">
        <v>493</v>
      </c>
      <c r="B34" s="167">
        <v>43000</v>
      </c>
      <c r="C34" s="168" t="s">
        <v>518</v>
      </c>
      <c r="D34" s="178">
        <v>200</v>
      </c>
    </row>
    <row r="35" spans="1:4" ht="24.75" customHeight="1">
      <c r="A35" s="166" t="s">
        <v>490</v>
      </c>
      <c r="B35" s="167">
        <v>42996</v>
      </c>
      <c r="C35" s="168" t="s">
        <v>500</v>
      </c>
      <c r="D35" s="178">
        <v>649.37</v>
      </c>
    </row>
    <row r="36" spans="1:4" ht="24.75" customHeight="1">
      <c r="A36" s="166" t="s">
        <v>493</v>
      </c>
      <c r="B36" s="167">
        <v>43011</v>
      </c>
      <c r="C36" s="168" t="s">
        <v>519</v>
      </c>
      <c r="D36" s="178">
        <v>639.6</v>
      </c>
    </row>
    <row r="37" spans="1:4" ht="24.75" customHeight="1">
      <c r="A37" s="166" t="s">
        <v>490</v>
      </c>
      <c r="B37" s="167">
        <v>43046</v>
      </c>
      <c r="C37" s="168" t="s">
        <v>520</v>
      </c>
      <c r="D37" s="178">
        <v>2102.12</v>
      </c>
    </row>
    <row r="38" spans="1:4" ht="24.75" customHeight="1">
      <c r="A38" s="166" t="s">
        <v>490</v>
      </c>
      <c r="B38" s="167">
        <v>43045</v>
      </c>
      <c r="C38" s="168" t="s">
        <v>582</v>
      </c>
      <c r="D38" s="178">
        <v>626.02</v>
      </c>
    </row>
    <row r="39" spans="1:4" ht="24.75" customHeight="1">
      <c r="A39" s="166" t="s">
        <v>490</v>
      </c>
      <c r="B39" s="167">
        <v>43061</v>
      </c>
      <c r="C39" s="168" t="s">
        <v>521</v>
      </c>
      <c r="D39" s="178">
        <v>1181.68</v>
      </c>
    </row>
    <row r="40" spans="1:4" ht="24.75" customHeight="1">
      <c r="A40" s="166" t="s">
        <v>490</v>
      </c>
      <c r="B40" s="167">
        <v>42843</v>
      </c>
      <c r="C40" s="168" t="s">
        <v>522</v>
      </c>
      <c r="D40" s="178">
        <v>470.55</v>
      </c>
    </row>
    <row r="41" spans="1:4" ht="24.75" customHeight="1">
      <c r="A41" s="166" t="s">
        <v>490</v>
      </c>
      <c r="B41" s="167">
        <v>42989</v>
      </c>
      <c r="C41" s="168" t="s">
        <v>500</v>
      </c>
      <c r="D41" s="178">
        <v>373.04</v>
      </c>
    </row>
    <row r="42" spans="1:4" ht="24.75" customHeight="1">
      <c r="A42" s="166" t="s">
        <v>490</v>
      </c>
      <c r="B42" s="167">
        <v>42996</v>
      </c>
      <c r="C42" s="168" t="s">
        <v>500</v>
      </c>
      <c r="D42" s="178">
        <v>403.44</v>
      </c>
    </row>
    <row r="43" spans="1:4" ht="24.75" customHeight="1">
      <c r="A43" s="166" t="s">
        <v>490</v>
      </c>
      <c r="B43" s="167">
        <v>42996</v>
      </c>
      <c r="C43" s="168" t="s">
        <v>500</v>
      </c>
      <c r="D43" s="178">
        <v>864.75</v>
      </c>
    </row>
    <row r="44" spans="1:4" ht="24.75" customHeight="1">
      <c r="A44" s="166" t="s">
        <v>490</v>
      </c>
      <c r="B44" s="167">
        <v>43041</v>
      </c>
      <c r="C44" s="168" t="s">
        <v>583</v>
      </c>
      <c r="D44" s="178">
        <v>1448.76</v>
      </c>
    </row>
    <row r="45" spans="1:4" ht="24.75" customHeight="1">
      <c r="A45" s="251"/>
      <c r="B45" s="251"/>
      <c r="C45" s="251"/>
      <c r="D45" s="173">
        <f>SUM(D26:D44)</f>
        <v>16275.5</v>
      </c>
    </row>
    <row r="46" spans="1:4" ht="24.75" customHeight="1">
      <c r="A46" s="170" t="s">
        <v>508</v>
      </c>
      <c r="B46" s="165" t="s">
        <v>509</v>
      </c>
      <c r="C46" s="165" t="s">
        <v>510</v>
      </c>
      <c r="D46" s="200" t="s">
        <v>511</v>
      </c>
    </row>
    <row r="47" spans="1:4" ht="24.75" customHeight="1">
      <c r="A47" s="250">
        <v>2018</v>
      </c>
      <c r="B47" s="250"/>
      <c r="C47" s="250"/>
      <c r="D47" s="250"/>
    </row>
    <row r="48" spans="1:4" ht="24.75" customHeight="1">
      <c r="A48" s="166" t="s">
        <v>488</v>
      </c>
      <c r="B48" s="167">
        <v>43144</v>
      </c>
      <c r="C48" s="168" t="s">
        <v>523</v>
      </c>
      <c r="D48" s="178">
        <v>639.6</v>
      </c>
    </row>
    <row r="49" spans="1:4" ht="24.75" customHeight="1">
      <c r="A49" s="166" t="s">
        <v>490</v>
      </c>
      <c r="B49" s="167">
        <v>43160</v>
      </c>
      <c r="C49" s="168" t="s">
        <v>524</v>
      </c>
      <c r="D49" s="178">
        <v>390</v>
      </c>
    </row>
    <row r="50" spans="1:4" ht="24.75" customHeight="1">
      <c r="A50" s="166" t="s">
        <v>490</v>
      </c>
      <c r="B50" s="167">
        <v>43209</v>
      </c>
      <c r="C50" s="168" t="s">
        <v>525</v>
      </c>
      <c r="D50" s="178">
        <v>590.3</v>
      </c>
    </row>
    <row r="51" spans="1:4" ht="24.75" customHeight="1">
      <c r="A51" s="166" t="s">
        <v>490</v>
      </c>
      <c r="B51" s="167">
        <v>43304</v>
      </c>
      <c r="C51" s="168" t="s">
        <v>526</v>
      </c>
      <c r="D51" s="178">
        <v>4210.92</v>
      </c>
    </row>
    <row r="52" spans="1:4" ht="24.75" customHeight="1">
      <c r="A52" s="166" t="s">
        <v>495</v>
      </c>
      <c r="B52" s="167">
        <v>43167</v>
      </c>
      <c r="C52" s="168" t="s">
        <v>527</v>
      </c>
      <c r="D52" s="178">
        <v>2078.88</v>
      </c>
    </row>
    <row r="53" spans="1:4" ht="24.75" customHeight="1">
      <c r="A53" s="166" t="s">
        <v>490</v>
      </c>
      <c r="B53" s="167">
        <v>43198</v>
      </c>
      <c r="C53" s="168" t="s">
        <v>528</v>
      </c>
      <c r="D53" s="178">
        <v>247.48</v>
      </c>
    </row>
    <row r="54" spans="1:4" ht="24.75" customHeight="1">
      <c r="A54" s="166" t="s">
        <v>490</v>
      </c>
      <c r="B54" s="167">
        <v>43182</v>
      </c>
      <c r="C54" s="168" t="s">
        <v>529</v>
      </c>
      <c r="D54" s="178">
        <v>5535</v>
      </c>
    </row>
    <row r="55" spans="1:4" ht="24.75" customHeight="1">
      <c r="A55" s="166" t="s">
        <v>495</v>
      </c>
      <c r="B55" s="167">
        <v>43308</v>
      </c>
      <c r="C55" s="168" t="s">
        <v>530</v>
      </c>
      <c r="D55" s="178">
        <v>150.68</v>
      </c>
    </row>
    <row r="56" spans="1:4" ht="24.75" customHeight="1">
      <c r="A56" s="166" t="s">
        <v>490</v>
      </c>
      <c r="B56" s="167">
        <v>43342</v>
      </c>
      <c r="C56" s="168" t="s">
        <v>521</v>
      </c>
      <c r="D56" s="178">
        <v>587.35</v>
      </c>
    </row>
    <row r="57" spans="1:4" ht="24.75" customHeight="1">
      <c r="A57" s="166" t="s">
        <v>488</v>
      </c>
      <c r="B57" s="167">
        <v>43367</v>
      </c>
      <c r="C57" s="168" t="s">
        <v>531</v>
      </c>
      <c r="D57" s="178">
        <v>876.1</v>
      </c>
    </row>
    <row r="58" spans="1:4" ht="24.75" customHeight="1">
      <c r="A58" s="251"/>
      <c r="B58" s="251"/>
      <c r="C58" s="251"/>
      <c r="D58" s="169">
        <f>SUM(D48:D57)</f>
        <v>15306.310000000001</v>
      </c>
    </row>
    <row r="59" spans="1:4" ht="24.75" customHeight="1">
      <c r="A59" s="170" t="s">
        <v>508</v>
      </c>
      <c r="B59" s="165" t="s">
        <v>509</v>
      </c>
      <c r="C59" s="165" t="s">
        <v>510</v>
      </c>
      <c r="D59" s="200" t="s">
        <v>511</v>
      </c>
    </row>
    <row r="60" spans="1:4" ht="24.75" customHeight="1">
      <c r="A60" s="250">
        <v>2019</v>
      </c>
      <c r="B60" s="250"/>
      <c r="C60" s="250"/>
      <c r="D60" s="250"/>
    </row>
    <row r="61" spans="1:4" ht="24.75" customHeight="1">
      <c r="A61" s="166" t="s">
        <v>495</v>
      </c>
      <c r="B61" s="167">
        <v>43473</v>
      </c>
      <c r="C61" s="168" t="s">
        <v>532</v>
      </c>
      <c r="D61" s="178">
        <f>855.99+200</f>
        <v>1055.99</v>
      </c>
    </row>
    <row r="62" spans="1:4" ht="24.75" customHeight="1">
      <c r="A62" s="175" t="s">
        <v>495</v>
      </c>
      <c r="B62" s="174">
        <v>43621</v>
      </c>
      <c r="C62" s="176" t="s">
        <v>535</v>
      </c>
      <c r="D62" s="177">
        <v>1254.6</v>
      </c>
    </row>
    <row r="63" spans="1:4" ht="24.75" customHeight="1">
      <c r="A63" s="175" t="s">
        <v>490</v>
      </c>
      <c r="B63" s="174">
        <v>43635</v>
      </c>
      <c r="C63" s="176" t="s">
        <v>536</v>
      </c>
      <c r="D63" s="177">
        <v>378.27</v>
      </c>
    </row>
    <row r="64" spans="1:4" ht="24.75" customHeight="1">
      <c r="A64" s="175" t="s">
        <v>488</v>
      </c>
      <c r="B64" s="174">
        <v>43700</v>
      </c>
      <c r="C64" s="176" t="s">
        <v>537</v>
      </c>
      <c r="D64" s="177">
        <v>449</v>
      </c>
    </row>
    <row r="65" spans="1:4" ht="24.75" customHeight="1">
      <c r="A65" s="175" t="s">
        <v>490</v>
      </c>
      <c r="B65" s="174">
        <v>43605</v>
      </c>
      <c r="C65" s="176" t="s">
        <v>521</v>
      </c>
      <c r="D65" s="177">
        <v>129.15</v>
      </c>
    </row>
    <row r="66" spans="1:4" ht="24.75" customHeight="1">
      <c r="A66" s="175" t="s">
        <v>495</v>
      </c>
      <c r="B66" s="174">
        <v>43633</v>
      </c>
      <c r="C66" s="176" t="s">
        <v>538</v>
      </c>
      <c r="D66" s="177">
        <v>7456.54</v>
      </c>
    </row>
    <row r="67" spans="1:4" ht="24.75" customHeight="1">
      <c r="A67" s="175" t="s">
        <v>495</v>
      </c>
      <c r="B67" s="174">
        <v>43704</v>
      </c>
      <c r="C67" s="176" t="s">
        <v>539</v>
      </c>
      <c r="D67" s="177">
        <v>771.82</v>
      </c>
    </row>
    <row r="68" spans="1:4" ht="24.75" customHeight="1">
      <c r="A68" s="175" t="s">
        <v>488</v>
      </c>
      <c r="B68" s="174">
        <v>43647</v>
      </c>
      <c r="C68" s="176" t="s">
        <v>540</v>
      </c>
      <c r="D68" s="177">
        <v>1599</v>
      </c>
    </row>
    <row r="69" spans="1:4" ht="24.75" customHeight="1">
      <c r="A69" s="166" t="s">
        <v>490</v>
      </c>
      <c r="B69" s="167">
        <v>43559</v>
      </c>
      <c r="C69" s="168" t="s">
        <v>534</v>
      </c>
      <c r="D69" s="179">
        <v>554.34</v>
      </c>
    </row>
    <row r="70" spans="1:4" ht="24.75" customHeight="1">
      <c r="A70" s="166" t="s">
        <v>490</v>
      </c>
      <c r="B70" s="167">
        <v>43569</v>
      </c>
      <c r="C70" s="168" t="s">
        <v>500</v>
      </c>
      <c r="D70" s="178">
        <v>1600</v>
      </c>
    </row>
    <row r="71" spans="1:4" ht="24.75" customHeight="1">
      <c r="A71" s="166" t="s">
        <v>488</v>
      </c>
      <c r="B71" s="167">
        <v>43579</v>
      </c>
      <c r="C71" s="168" t="s">
        <v>533</v>
      </c>
      <c r="D71" s="179">
        <v>1121.37</v>
      </c>
    </row>
    <row r="72" spans="1:4" ht="24.75" customHeight="1">
      <c r="A72" s="166" t="s">
        <v>490</v>
      </c>
      <c r="B72" s="167">
        <v>43560</v>
      </c>
      <c r="C72" s="168" t="s">
        <v>521</v>
      </c>
      <c r="D72" s="179">
        <v>973.41</v>
      </c>
    </row>
    <row r="73" spans="1:4" ht="24.75" customHeight="1">
      <c r="A73" s="166" t="s">
        <v>490</v>
      </c>
      <c r="B73" s="167">
        <v>43540</v>
      </c>
      <c r="C73" s="168" t="s">
        <v>500</v>
      </c>
      <c r="D73" s="179">
        <v>2417.95</v>
      </c>
    </row>
    <row r="74" spans="1:4" ht="24.75" customHeight="1">
      <c r="A74" s="251"/>
      <c r="B74" s="251"/>
      <c r="C74" s="251"/>
      <c r="D74" s="169">
        <f>SUM(D61:D73)</f>
        <v>19761.44</v>
      </c>
    </row>
    <row r="75" spans="1:3" ht="24.75" customHeight="1" thickBot="1">
      <c r="A75" s="171"/>
      <c r="B75" s="12"/>
      <c r="C75" s="12"/>
    </row>
    <row r="76" spans="1:4" ht="24.75" customHeight="1" thickBot="1">
      <c r="A76" s="171"/>
      <c r="B76" s="12"/>
      <c r="C76" s="261" t="s">
        <v>0</v>
      </c>
      <c r="D76" s="262">
        <f>SUM(D74,D58,D45,D23)</f>
        <v>78601.97</v>
      </c>
    </row>
    <row r="77" spans="1:3" ht="12.75">
      <c r="A77" s="171"/>
      <c r="B77" s="12"/>
      <c r="C77" s="12"/>
    </row>
    <row r="78" spans="1:3" ht="12.75">
      <c r="A78" s="171"/>
      <c r="B78" s="12"/>
      <c r="C78" s="12"/>
    </row>
    <row r="79" spans="1:3" ht="12.75">
      <c r="A79" s="171"/>
      <c r="B79" s="12"/>
      <c r="C79" s="12"/>
    </row>
    <row r="80" spans="1:3" ht="12.75">
      <c r="A80" s="171"/>
      <c r="B80" s="12"/>
      <c r="C80" s="12"/>
    </row>
    <row r="81" spans="1:3" ht="12.75">
      <c r="A81" s="171"/>
      <c r="B81" s="12"/>
      <c r="C81" s="12"/>
    </row>
    <row r="82" spans="1:3" ht="12.75">
      <c r="A82" s="171"/>
      <c r="B82" s="12"/>
      <c r="C82" s="12"/>
    </row>
    <row r="83" spans="1:3" ht="12.75">
      <c r="A83" s="171"/>
      <c r="B83" s="12"/>
      <c r="C83" s="12"/>
    </row>
  </sheetData>
  <sheetProtection/>
  <mergeCells count="10">
    <mergeCell ref="A60:D60"/>
    <mergeCell ref="A74:C74"/>
    <mergeCell ref="A1:D1"/>
    <mergeCell ref="A3:D3"/>
    <mergeCell ref="A5:D5"/>
    <mergeCell ref="A23:C23"/>
    <mergeCell ref="A25:D25"/>
    <mergeCell ref="A45:C45"/>
    <mergeCell ref="A47:D47"/>
    <mergeCell ref="A58:C58"/>
  </mergeCells>
  <printOptions/>
  <pageMargins left="0.75" right="0.75" top="1" bottom="1" header="0.5" footer="0.5"/>
  <pageSetup horizontalDpi="600" verticalDpi="600" orientation="portrait" paperSize="9" scale="69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8515625" style="42" customWidth="1"/>
    <col min="2" max="2" width="42.421875" style="0" customWidth="1"/>
    <col min="3" max="4" width="20.140625" style="116" customWidth="1"/>
    <col min="5" max="5" width="41.8515625" style="116" customWidth="1"/>
    <col min="7" max="7" width="13.421875" style="0" bestFit="1" customWidth="1"/>
    <col min="9" max="9" width="12.28125" style="0" bestFit="1" customWidth="1"/>
  </cols>
  <sheetData>
    <row r="1" spans="2:4" ht="16.5">
      <c r="B1" s="8" t="s">
        <v>39</v>
      </c>
      <c r="D1" s="117"/>
    </row>
    <row r="2" ht="16.5">
      <c r="B2" s="8"/>
    </row>
    <row r="3" spans="2:4" ht="12.75" customHeight="1">
      <c r="B3" s="256" t="s">
        <v>66</v>
      </c>
      <c r="C3" s="256"/>
      <c r="D3" s="256"/>
    </row>
    <row r="4" spans="1:5" ht="51">
      <c r="A4" s="9" t="s">
        <v>23</v>
      </c>
      <c r="B4" s="9" t="s">
        <v>21</v>
      </c>
      <c r="C4" s="76" t="s">
        <v>38</v>
      </c>
      <c r="D4" s="76" t="s">
        <v>20</v>
      </c>
      <c r="E4" s="118" t="s">
        <v>541</v>
      </c>
    </row>
    <row r="5" spans="1:5" ht="30" customHeight="1">
      <c r="A5" s="40">
        <v>1</v>
      </c>
      <c r="B5" s="83" t="s">
        <v>78</v>
      </c>
      <c r="C5" s="93">
        <v>1094214.39</v>
      </c>
      <c r="D5" s="93"/>
      <c r="E5" s="90">
        <v>165961.21</v>
      </c>
    </row>
    <row r="6" spans="1:5" s="6" customFormat="1" ht="26.25" customHeight="1">
      <c r="A6" s="41">
        <v>2</v>
      </c>
      <c r="B6" s="38" t="s">
        <v>82</v>
      </c>
      <c r="C6" s="181">
        <v>62665.77</v>
      </c>
      <c r="D6" s="93"/>
      <c r="E6" s="180"/>
    </row>
    <row r="7" spans="1:5" s="6" customFormat="1" ht="26.25" customHeight="1">
      <c r="A7" s="40">
        <v>3</v>
      </c>
      <c r="B7" s="38" t="s">
        <v>86</v>
      </c>
      <c r="C7" s="120">
        <v>91975.49</v>
      </c>
      <c r="D7" s="93"/>
      <c r="E7" s="180"/>
    </row>
    <row r="8" spans="1:5" s="6" customFormat="1" ht="26.25" customHeight="1">
      <c r="A8" s="41">
        <v>4</v>
      </c>
      <c r="B8" s="38" t="s">
        <v>90</v>
      </c>
      <c r="C8" s="121">
        <v>573159.16</v>
      </c>
      <c r="D8" s="121"/>
      <c r="E8" s="180"/>
    </row>
    <row r="9" spans="1:5" s="6" customFormat="1" ht="26.25" customHeight="1">
      <c r="A9" s="40">
        <v>5</v>
      </c>
      <c r="B9" s="38" t="s">
        <v>95</v>
      </c>
      <c r="C9" s="93">
        <f>781945.38+44157</f>
        <v>826102.38</v>
      </c>
      <c r="D9" s="122"/>
      <c r="E9" s="180"/>
    </row>
    <row r="10" spans="1:5" s="6" customFormat="1" ht="26.25" customHeight="1">
      <c r="A10" s="41">
        <v>6</v>
      </c>
      <c r="B10" s="38" t="s">
        <v>99</v>
      </c>
      <c r="C10" s="123">
        <v>1668031.17</v>
      </c>
      <c r="D10" s="124">
        <v>129851.46</v>
      </c>
      <c r="E10" s="180"/>
    </row>
    <row r="11" spans="1:5" s="6" customFormat="1" ht="26.25" customHeight="1">
      <c r="A11" s="40">
        <v>7</v>
      </c>
      <c r="B11" s="38" t="s">
        <v>104</v>
      </c>
      <c r="C11" s="93">
        <f>387171.58+8358.02</f>
        <v>395529.60000000003</v>
      </c>
      <c r="D11" s="93">
        <v>5121.3</v>
      </c>
      <c r="E11" s="180"/>
    </row>
    <row r="12" spans="1:5" ht="18" customHeight="1">
      <c r="A12" s="40"/>
      <c r="B12" s="15" t="s">
        <v>22</v>
      </c>
      <c r="C12" s="125">
        <f>SUM(C5:C11)</f>
        <v>4711677.959999999</v>
      </c>
      <c r="D12" s="125">
        <f>SUM(D5:D11)</f>
        <v>134972.76</v>
      </c>
      <c r="E12" s="125">
        <f>SUM(E5:E11)</f>
        <v>165961.21</v>
      </c>
    </row>
    <row r="13" spans="2:4" ht="12.75">
      <c r="B13" s="6"/>
      <c r="C13" s="119"/>
      <c r="D13" s="119"/>
    </row>
    <row r="14" spans="2:4" ht="12.75">
      <c r="B14" s="6"/>
      <c r="C14" s="119"/>
      <c r="D14" s="119"/>
    </row>
    <row r="15" spans="2:4" ht="12.75">
      <c r="B15" s="6"/>
      <c r="C15" s="119"/>
      <c r="D15" s="119"/>
    </row>
    <row r="16" spans="2:4" ht="12.75">
      <c r="B16" s="6"/>
      <c r="C16" s="119"/>
      <c r="D16" s="11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140625" style="42" customWidth="1"/>
    <col min="2" max="2" width="53.28125" style="0" customWidth="1"/>
    <col min="3" max="3" width="37.57421875" style="0" customWidth="1"/>
  </cols>
  <sheetData>
    <row r="1" spans="2:3" ht="15" customHeight="1">
      <c r="B1" s="21" t="s">
        <v>40</v>
      </c>
      <c r="C1" s="45"/>
    </row>
    <row r="2" ht="12.75">
      <c r="B2" s="21"/>
    </row>
    <row r="3" spans="1:4" ht="69" customHeight="1">
      <c r="A3" s="257" t="s">
        <v>542</v>
      </c>
      <c r="B3" s="257"/>
      <c r="C3" s="257"/>
      <c r="D3" s="47"/>
    </row>
    <row r="4" spans="1:4" ht="9" customHeight="1">
      <c r="A4" s="46"/>
      <c r="B4" s="46"/>
      <c r="C4" s="46"/>
      <c r="D4" s="47"/>
    </row>
    <row r="6" spans="1:3" ht="30.75" customHeight="1">
      <c r="A6" s="48" t="s">
        <v>23</v>
      </c>
      <c r="B6" s="48" t="s">
        <v>36</v>
      </c>
      <c r="C6" s="49" t="s">
        <v>37</v>
      </c>
    </row>
    <row r="7" spans="1:3" ht="17.25" customHeight="1">
      <c r="A7" s="258" t="s">
        <v>108</v>
      </c>
      <c r="B7" s="259"/>
      <c r="C7" s="260"/>
    </row>
    <row r="8" spans="1:3" ht="38.25">
      <c r="A8" s="40">
        <v>1</v>
      </c>
      <c r="B8" s="19" t="s">
        <v>142</v>
      </c>
      <c r="C8" s="20" t="s">
        <v>143</v>
      </c>
    </row>
    <row r="9" spans="1:3" ht="17.25" customHeight="1">
      <c r="A9" s="258" t="s">
        <v>233</v>
      </c>
      <c r="B9" s="259"/>
      <c r="C9" s="260"/>
    </row>
    <row r="10" spans="1:3" ht="18" customHeight="1">
      <c r="A10" s="40">
        <v>1</v>
      </c>
      <c r="B10" s="34" t="s">
        <v>235</v>
      </c>
      <c r="C10" s="199" t="s">
        <v>596</v>
      </c>
    </row>
    <row r="11" spans="1:3" ht="17.25" customHeight="1">
      <c r="A11" s="258" t="s">
        <v>236</v>
      </c>
      <c r="B11" s="259"/>
      <c r="C11" s="260"/>
    </row>
    <row r="12" spans="1:3" ht="18" customHeight="1">
      <c r="A12" s="40">
        <v>1</v>
      </c>
      <c r="B12" s="34" t="s">
        <v>235</v>
      </c>
      <c r="C12" s="199" t="s">
        <v>596</v>
      </c>
    </row>
  </sheetData>
  <sheetProtection/>
  <mergeCells count="4"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marta.kubosz</cp:lastModifiedBy>
  <cp:lastPrinted>2019-10-23T10:36:10Z</cp:lastPrinted>
  <dcterms:created xsi:type="dcterms:W3CDTF">2004-04-21T13:58:08Z</dcterms:created>
  <dcterms:modified xsi:type="dcterms:W3CDTF">2019-11-07T10:32:02Z</dcterms:modified>
  <cp:category/>
  <cp:version/>
  <cp:contentType/>
  <cp:contentStatus/>
</cp:coreProperties>
</file>